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Ledelse\Styresaker\20.08.2015\"/>
    </mc:Choice>
  </mc:AlternateContent>
  <bookViews>
    <workbookView xWindow="120" yWindow="1320" windowWidth="15480" windowHeight="10440"/>
  </bookViews>
  <sheets>
    <sheet name="Ark1" sheetId="1" r:id="rId1"/>
  </sheets>
  <definedNames>
    <definedName name="_xlnm._FilterDatabase" localSheetId="0" hidden="1">'Ark1'!$A$1:$AA$110</definedName>
    <definedName name="_xlnm.Print_Area" localSheetId="0">'Ark1'!$B$1:$U$136</definedName>
    <definedName name="_xlnm.Print_Titles" localSheetId="0">'Ark1'!$1:$1</definedName>
  </definedNames>
  <calcPr calcId="152511"/>
</workbook>
</file>

<file path=xl/calcChain.xml><?xml version="1.0" encoding="utf-8"?>
<calcChain xmlns="http://schemas.openxmlformats.org/spreadsheetml/2006/main">
  <c r="H14" i="1" l="1"/>
  <c r="G125" i="1" l="1"/>
  <c r="E130" i="1"/>
  <c r="G122" i="1"/>
  <c r="F130" i="1"/>
  <c r="G129" i="1"/>
  <c r="G128" i="1"/>
  <c r="G127" i="1"/>
  <c r="G119" i="1" l="1"/>
  <c r="G120" i="1"/>
  <c r="G121" i="1"/>
  <c r="G123" i="1"/>
  <c r="G124" i="1"/>
  <c r="G126" i="1"/>
  <c r="G130" i="1" l="1"/>
  <c r="G134" i="1"/>
  <c r="M45" i="1" l="1"/>
  <c r="O80" i="1" l="1"/>
  <c r="H79" i="1"/>
  <c r="O79" i="1" s="1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BRA</t>
        </r>
      </text>
    </comment>
    <comment ref="P46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<sst xmlns="http://schemas.openxmlformats.org/spreadsheetml/2006/main" count="576" uniqueCount="329">
  <si>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</si>
  <si>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</si>
  <si>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</si>
  <si>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</si>
  <si>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</si>
  <si>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</si>
  <si>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</si>
  <si>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</si>
  <si>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</si>
  <si>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</si>
  <si>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</si>
  <si>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</si>
  <si>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</si>
  <si>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</si>
  <si>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</si>
  <si>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</si>
  <si>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</si>
  <si>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</si>
  <si>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</si>
  <si>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</si>
  <si>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</si>
  <si>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Oddgeir</t>
  </si>
  <si>
    <t>Pål</t>
  </si>
  <si>
    <t>Epcon AS</t>
  </si>
  <si>
    <t>Figgjo skole, sanering/nybygg</t>
  </si>
  <si>
    <t>Giske u skole, utvidelse</t>
  </si>
  <si>
    <t>Buggeland skole, utvidelse</t>
  </si>
  <si>
    <t>Hana skole, utvidelse</t>
  </si>
  <si>
    <t>Skaarlia skole (ny B-14 skole)</t>
  </si>
  <si>
    <t>Sandved skole, utvidelse</t>
  </si>
  <si>
    <t>Hommersåk skole, utvidelse</t>
  </si>
  <si>
    <t>John</t>
  </si>
  <si>
    <t>Vatne, ny 6 avd barnehage</t>
  </si>
  <si>
    <t>Multiconsult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</si>
  <si>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</si>
  <si>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</si>
  <si>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</si>
  <si>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</si>
  <si>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</si>
  <si>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</si>
  <si>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</si>
  <si>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</si>
  <si>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</si>
  <si>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</si>
  <si>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Under bygging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</si>
  <si>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</si>
  <si>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</si>
  <si>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</si>
  <si>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</si>
  <si>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</si>
  <si>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</si>
  <si>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Høyland ungdomsskole, utredning svømmehall</t>
  </si>
  <si>
    <t>Kommune felles</t>
  </si>
  <si>
    <t>Bogafjell idrettshall</t>
  </si>
  <si>
    <t>Avhenger av ferdigstilling kjøkken Vatne, kun grovkalkulert</t>
  </si>
  <si>
    <t>Utvikle Årsvollveien, Syrinveien og evt Myrveien</t>
  </si>
  <si>
    <t>vår 16</t>
  </si>
  <si>
    <t>Rehabilitering/ utbedring av Sviland skole</t>
  </si>
  <si>
    <t>Rehabilitering/ utbedring av Skeiane ungd.skole</t>
  </si>
  <si>
    <t>Hommersåk barnehage, rehabilitering og utvidelse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</si>
  <si>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</si>
  <si>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</si>
  <si>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</si>
  <si>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</si>
  <si>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</si>
  <si>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BOAS 61 plasser - Rundeskogen</t>
  </si>
  <si>
    <t>Omgjøring av kjøkken på Åse BOAS til sykehjemsplasser</t>
  </si>
  <si>
    <t>Nytt avlastningssenter med barnebolig</t>
  </si>
  <si>
    <t>9 Nye omsorgsboliger for mennesker med funksjonsnedsettelser</t>
  </si>
  <si>
    <t>Maudlandslia, 9 omsorgsboliger for funksjonshemmede</t>
  </si>
  <si>
    <t>Rusvernet på Soma, nytt hovedbygg</t>
  </si>
  <si>
    <t>Boligsosial handlingsplan, kjøp av 20 boenheter per år</t>
  </si>
  <si>
    <t>Vitenfabrikken, taklekasje Møllermesterboligen, strakstiltak</t>
  </si>
  <si>
    <t>KII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</si>
  <si>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</si>
  <si>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</si>
  <si>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</si>
  <si>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</si>
  <si>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</si>
  <si>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Kode Fase</t>
  </si>
  <si>
    <t>Jærmuseet</t>
  </si>
  <si>
    <t>Regulering</t>
  </si>
  <si>
    <t>periodisk bev.</t>
  </si>
  <si>
    <t>ikke def.</t>
  </si>
  <si>
    <t>vår 15</t>
  </si>
  <si>
    <t>Ingunn</t>
  </si>
  <si>
    <t xml:space="preserve">Sendt  </t>
  </si>
  <si>
    <t>Revisor</t>
  </si>
  <si>
    <t>JH</t>
  </si>
  <si>
    <t>Sandnes helsesenter (gml sykehuset)</t>
  </si>
  <si>
    <t>PM</t>
  </si>
  <si>
    <t>RÅ</t>
  </si>
  <si>
    <t>Iglemyr skole, trinn 3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</si>
  <si>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</si>
  <si>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</si>
  <si>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</si>
  <si>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</si>
  <si>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</si>
  <si>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</si>
  <si>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</si>
  <si>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</si>
  <si>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</si>
  <si>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</si>
  <si>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</si>
  <si>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>4 tomannsboliger Rossåsen</t>
  </si>
  <si>
    <t>Utv.avd./Morten</t>
  </si>
  <si>
    <t xml:space="preserve"> </t>
  </si>
  <si>
    <t>utv.avd.</t>
  </si>
  <si>
    <t>Utv.avd</t>
  </si>
  <si>
    <t>Kleivane, ny 10 avd barnehage</t>
  </si>
  <si>
    <t xml:space="preserve">Bevilgning inkl. mva, </t>
  </si>
  <si>
    <t>Forventet kostn. inkl. mva</t>
  </si>
  <si>
    <t xml:space="preserve">Kostnad kvm eks. mva </t>
  </si>
  <si>
    <t xml:space="preserve">Tomtekostnader eks. mva </t>
  </si>
  <si>
    <t>BTA</t>
  </si>
  <si>
    <t>2kv 14</t>
  </si>
  <si>
    <t>3kv 14</t>
  </si>
  <si>
    <t>Barnehage Sørbø I</t>
  </si>
  <si>
    <t>Sørbø skole byggetrinn II</t>
  </si>
  <si>
    <t xml:space="preserve">Kostnad kvm inkl. mva </t>
  </si>
  <si>
    <t>BTA*</t>
  </si>
  <si>
    <t>Utendørsanlegg, barnehager</t>
  </si>
  <si>
    <t>Regulering og tilpasning av Vatne skole til barnehage</t>
  </si>
  <si>
    <t>Hana barnehage, regulering og uteområde</t>
  </si>
  <si>
    <t>Sandvedhaugen barnehage, regulering og uteområde</t>
  </si>
  <si>
    <t>Iglemyr skole, rehabilitering av ventilasjonsanlegg underetasje, byggetrinn 1</t>
  </si>
  <si>
    <t>Sørbø skole, havarert bygningsautomatikk etter lynskade</t>
  </si>
  <si>
    <t xml:space="preserve">ENØK,  tiltak kommunale bygg </t>
  </si>
  <si>
    <t>ENØK, utfasing av oljekjel</t>
  </si>
  <si>
    <t>ENØK,  solvarmeenergi</t>
  </si>
  <si>
    <t>ENØK, rørsystem Austrått / Høyland</t>
  </si>
  <si>
    <t>ITV-anlegg (kameraovervåkning)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</si>
  <si>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</si>
  <si>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</si>
  <si>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</si>
  <si>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</si>
  <si>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</si>
  <si>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</si>
  <si>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</si>
  <si>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</si>
  <si>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</si>
  <si>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Dagfinn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</si>
  <si>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</si>
  <si>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</si>
  <si>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</si>
  <si>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skoler 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</si>
  <si>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</si>
  <si>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</si>
  <si>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</si>
  <si>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</si>
  <si>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</si>
  <si>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Oppgradering av brannalarmanlegg Sandnes kulturhus</t>
  </si>
  <si>
    <t>K0</t>
  </si>
  <si>
    <t>K2</t>
  </si>
  <si>
    <t>høst 2015</t>
  </si>
  <si>
    <t>Ingvar</t>
  </si>
  <si>
    <t>utv.avd/ Morten</t>
  </si>
  <si>
    <t>Iglemyr svømme- og idrettshall</t>
  </si>
  <si>
    <t xml:space="preserve">Regulering </t>
  </si>
  <si>
    <t>Skeienetunet rehabilitering</t>
  </si>
  <si>
    <t>Martin Larsen</t>
  </si>
  <si>
    <t>Parkering nytt rådhus</t>
  </si>
  <si>
    <t>høst 2014</t>
  </si>
  <si>
    <t>0,8 årlig</t>
  </si>
  <si>
    <t>Utv.avd.</t>
  </si>
  <si>
    <t>Utv. avd</t>
  </si>
  <si>
    <t>Utredning tomt</t>
  </si>
  <si>
    <t>Periodisk bev.</t>
  </si>
  <si>
    <t>Byggefase</t>
  </si>
  <si>
    <t xml:space="preserve">ØP </t>
  </si>
  <si>
    <t>NN</t>
  </si>
  <si>
    <t>årlig</t>
  </si>
  <si>
    <t>BS okt 13</t>
  </si>
  <si>
    <t>Janne</t>
  </si>
  <si>
    <t>BS høst 2014</t>
  </si>
  <si>
    <t>OT</t>
  </si>
  <si>
    <t>fsak 109/13</t>
  </si>
  <si>
    <t>fsak 6/13</t>
  </si>
  <si>
    <t>n/a</t>
  </si>
  <si>
    <t>ses i sammen med 4232599</t>
  </si>
  <si>
    <t>Ferdig des. 2014.</t>
  </si>
  <si>
    <t>Garantifase</t>
  </si>
  <si>
    <t>Ganddal skole, opparbeidelse av uteareal</t>
  </si>
  <si>
    <t>Senter for flerspråkelige barn og unge (FBU)</t>
  </si>
  <si>
    <t>Altona skole og ressurssenter, nye lokaler</t>
  </si>
  <si>
    <t>Planlegging for flere elevplasser på Skeiene, U21 skole</t>
  </si>
  <si>
    <t>Sandnes læringsenter (SLS), nye lokaler</t>
  </si>
  <si>
    <t>Barnehage i gamle kulturskolebygget med 6-7 grupper</t>
  </si>
  <si>
    <t>0,5 årlig</t>
  </si>
  <si>
    <t>Ny barnehage Hommersåk, 9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</si>
  <si>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</si>
  <si>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</si>
  <si>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</si>
  <si>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</si>
  <si>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</si>
  <si>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Nybygg Håholen, 7-9 enheter</t>
  </si>
  <si>
    <t>Oppstart nytt bo og aktivitetssenter</t>
  </si>
  <si>
    <t>Støydemping i gymsaler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</si>
  <si>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</si>
  <si>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</si>
  <si>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</si>
  <si>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</si>
  <si>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</si>
  <si>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</si>
  <si>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</si>
  <si>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320 mill kr er basert på 4B-skjemaet</t>
  </si>
  <si>
    <t>Forventet kostnad ihht opprinnelig 4B skjema</t>
  </si>
  <si>
    <t>Ny u.18 ungdomsskole Bogafjell</t>
  </si>
  <si>
    <t xml:space="preserve"> Tomtepris 3,5 mill kr </t>
  </si>
  <si>
    <t>Forsinket fremdrift grunnet plan behandling.</t>
  </si>
  <si>
    <t>Rådhustomt</t>
  </si>
  <si>
    <t>Nytt rådhus</t>
  </si>
  <si>
    <t>Forventet kostnad øket grunnet frikjøpsavtale øket fra 209' - 300' NOK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</si>
  <si>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</si>
  <si>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</si>
  <si>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</si>
  <si>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</si>
  <si>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</si>
  <si>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</si>
  <si>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</si>
  <si>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</si>
  <si>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</si>
  <si>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</si>
  <si>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</si>
  <si>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Øp</t>
  </si>
  <si>
    <t>ENØK energibesparende titak i skole</t>
  </si>
  <si>
    <t>Adgangskontroll anlegg</t>
  </si>
  <si>
    <t>2/1 m årlig</t>
  </si>
  <si>
    <t>Lekeutstyr eldre barneskoler</t>
  </si>
  <si>
    <t>Boliger for vanskeligstilte - hybelhus</t>
  </si>
  <si>
    <t>Utvid. 2 enhet/vedlikehold smørbukkveien</t>
  </si>
  <si>
    <t>Boliger til funksjonshemmede ca. 10 stk</t>
  </si>
  <si>
    <t>Foreldreinitiativ 2</t>
  </si>
  <si>
    <t>1,1 årlig</t>
  </si>
  <si>
    <t xml:space="preserve">Brannvesenet Sør-rogaland IKS-Ny brannstasjon </t>
  </si>
  <si>
    <t>høst 15</t>
  </si>
  <si>
    <t xml:space="preserve">mangler tomt </t>
  </si>
  <si>
    <t>ihht. framdriftplan etter at alle IKS-kom. vedtok prosjketet i september 2014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</si>
  <si>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</si>
  <si>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</si>
  <si>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</si>
  <si>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</si>
  <si>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Prosjekter med full dekning fra externe</t>
  </si>
  <si>
    <t>Externe finansiering</t>
  </si>
  <si>
    <t xml:space="preserve">Utv.avd- Jarle </t>
  </si>
  <si>
    <t>Austrått skole, utskiftning og oppgradering av vent.anl. på taket</t>
  </si>
  <si>
    <t>Thorleif/ Loc Sy</t>
  </si>
  <si>
    <t>Utv.avd/Rolf</t>
  </si>
  <si>
    <t>Stangeland skole oppgradering</t>
  </si>
  <si>
    <t>prosjektering</t>
  </si>
  <si>
    <t>ikke avklart</t>
  </si>
  <si>
    <t xml:space="preserve">ikke avklart* </t>
  </si>
  <si>
    <t>ikke avklart *</t>
  </si>
  <si>
    <t>ikke avklart*</t>
  </si>
  <si>
    <t>tomt ikke bestemt</t>
  </si>
  <si>
    <t>iike avklart</t>
  </si>
  <si>
    <t>*reguleringskostnader</t>
  </si>
  <si>
    <t xml:space="preserve">gjenstår 2,2 mill kr i prosjektet i ubrukte midler, etterslep på framdrift </t>
  </si>
  <si>
    <t>byggefase</t>
  </si>
  <si>
    <t>1.perrapp</t>
  </si>
  <si>
    <t>185*</t>
  </si>
  <si>
    <t>utb.avd/Morten</t>
  </si>
  <si>
    <t xml:space="preserve">K2 legges fram for styret 2. mars 2015 </t>
  </si>
  <si>
    <t>Regulering*</t>
  </si>
  <si>
    <t>høst 17</t>
  </si>
  <si>
    <t>uproblematisk for drift i bygget</t>
  </si>
  <si>
    <t>* eventuelle reguleringskostnader. Må ses i sammenheng m/35005</t>
  </si>
  <si>
    <t>Utv. avd/Gro</t>
  </si>
  <si>
    <t xml:space="preserve">Utredning pågår, ses i sammenheng m/60008 </t>
  </si>
  <si>
    <t>ses i sammenheng m/60006. *Rådmannen fremmer sak til BS ift. avklaring av innhold i prosjektet. Inntil videre legges opprinnelig innhold til grunn for kostnadsforventning.</t>
  </si>
  <si>
    <t>Anbudskonk.</t>
  </si>
  <si>
    <t>Tomt AU06 Skårlia. Regulering ikke startet, K0 behandles april 2015</t>
  </si>
  <si>
    <t>k2</t>
  </si>
  <si>
    <t>3. kv.15</t>
  </si>
  <si>
    <t>Tidligere varslet, bedt av bestiller om utsettelse til etter 17. mai</t>
  </si>
  <si>
    <t>Frist</t>
  </si>
  <si>
    <t>15 mnd</t>
  </si>
  <si>
    <t>Byggeregnskap til avlegging</t>
  </si>
  <si>
    <t>bsak 87/13</t>
  </si>
  <si>
    <t>fsak 42/14 og bsak 86/13</t>
  </si>
  <si>
    <t>fsak 87/13</t>
  </si>
  <si>
    <t>tatt i bruk</t>
  </si>
  <si>
    <t>Bygg 15.aug. 2014, utomhus 11. sept. 2014</t>
  </si>
  <si>
    <t>ca. uten gjenst. Arb.</t>
  </si>
  <si>
    <t>11.08.14 tatt i bruk og ferdigstilt</t>
  </si>
  <si>
    <t>Kostnad endret ihht K2</t>
  </si>
  <si>
    <t>Oppstart prosjektering 4/5 gjennomført</t>
  </si>
  <si>
    <t>KO</t>
  </si>
  <si>
    <t>garantifase</t>
  </si>
  <si>
    <t>ØP/BS-sak</t>
  </si>
  <si>
    <t>anbudskonk.</t>
  </si>
  <si>
    <t>Reg./anb.konk</t>
  </si>
  <si>
    <t>Buster/Christian</t>
  </si>
  <si>
    <t>Ingvar/Buster/Christian</t>
  </si>
  <si>
    <t>Bestilt av bydrift, underprosjektene er opprettet.</t>
  </si>
  <si>
    <t>Underprosjeter er opprettet og prosjekter igangsatt</t>
  </si>
  <si>
    <t>Tildelt kntrakt, kontrakt undertegnes 1.juni</t>
  </si>
  <si>
    <t>konkurranse grunnlag er under utarbeidelse, utlyses doffin juni</t>
  </si>
  <si>
    <t>lages ut på doffin ila sommeren</t>
  </si>
  <si>
    <t>må inngå ny rammeavtale</t>
  </si>
  <si>
    <t>Bevilgning</t>
  </si>
  <si>
    <t>skal be om mer bevilgning ila 2015</t>
  </si>
  <si>
    <t>4009117/40004</t>
  </si>
  <si>
    <t>Ganddal skole, rehabilitering/utvidelse, ses i sammen med 4232599</t>
  </si>
  <si>
    <t>totalt prosjektet 171 mill kroner</t>
  </si>
  <si>
    <t>ØP 2012</t>
  </si>
  <si>
    <t>TS</t>
  </si>
  <si>
    <t>mai/juni 2016</t>
  </si>
  <si>
    <t>oppstartet</t>
  </si>
  <si>
    <t>må ta opp noen bhg med byggesak, må kostnadsberegne en del</t>
  </si>
  <si>
    <t>Thrane Gård er siste bygg og planlegges å bli ferdiggjort ila 2015</t>
  </si>
  <si>
    <t>sak 47/15, 800 000 tilgjengelig fra dette prosjekt, søker mer midler som ØP 2016 arbeid</t>
  </si>
  <si>
    <t>6800?</t>
  </si>
  <si>
    <t>reg./byggepr.</t>
  </si>
  <si>
    <t>Prosj./byggef.</t>
  </si>
  <si>
    <t xml:space="preserve">ferdigstilt </t>
  </si>
  <si>
    <t>Anbudskon.</t>
  </si>
  <si>
    <t>Areal angitt i BRA</t>
  </si>
  <si>
    <t>Førstegangs regulering mars 2015. 2.gangsbehandl. Utsatt til sept.15, * reg.kostnader</t>
  </si>
  <si>
    <t>usikker på framdrift dispensasjonssøknad plassering av bygg</t>
  </si>
  <si>
    <t>meldes inn overforbruk 0,5 mill kr  i 2.tertial</t>
  </si>
  <si>
    <t>regulering, usikker på framdrift for 2.gangsbehandling</t>
  </si>
  <si>
    <t>marginer/reserver er redusert fra 15% til 8% i vedtak BS. Økt risiko!</t>
  </si>
  <si>
    <t>Prosjektet utvidet til 10 boenheter</t>
  </si>
  <si>
    <t xml:space="preserve">Kontrakt tildelt </t>
  </si>
  <si>
    <t>anbudskonkurranse på prosjekteringsteam, anbudsfrist 24. august</t>
  </si>
  <si>
    <t>Offisiell åpning/overtagelse 20. august</t>
  </si>
  <si>
    <t>Oppstartsmøte august 2015</t>
  </si>
  <si>
    <t>forsinket oppstart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</si>
</sst>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_ ;\-#,##0.0\ "/>
    <numFmt numFmtId="167" formatCode="0.0"/>
    <numFmt numFmtId="168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5" fillId="2" borderId="1" xfId="0" applyFont="1" applyFill="1" applyBorder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1" xfId="0" applyNumberFormat="1" applyBorder="1"/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13" borderId="1" xfId="15" applyNumberFormat="1" applyFont="1" applyFill="1" applyBorder="1"/>
    <xf numFmtId="16" fontId="0" fillId="0" borderId="0" xfId="0" quotePrefix="1" applyNumberFormat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0" fillId="0" borderId="8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6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164" fontId="0" fillId="0" borderId="1" xfId="3" applyNumberFormat="1" applyFont="1" applyBorder="1" applyAlignment="1">
      <alignment horizontal="left"/>
    </xf>
    <xf numFmtId="0" fontId="0" fillId="0" borderId="0" xfId="0" applyNumberFormat="1" applyFill="1" applyBorder="1"/>
    <xf numFmtId="165" fontId="0" fillId="0" borderId="0" xfId="15" applyNumberFormat="1" applyFont="1" applyBorder="1" applyAlignment="1">
      <alignment horizontal="center"/>
    </xf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7" fillId="0" borderId="1" xfId="15" applyNumberFormat="1" applyFont="1" applyBorder="1"/>
    <xf numFmtId="0" fontId="0" fillId="0" borderId="1" xfId="0" applyFont="1" applyBorder="1" applyAlignment="1">
      <alignment horizontal="center"/>
    </xf>
    <xf numFmtId="166" fontId="0" fillId="0" borderId="1" xfId="15" applyNumberFormat="1" applyFont="1" applyBorder="1" applyAlignment="1">
      <alignment horizontal="right"/>
    </xf>
    <xf numFmtId="0" fontId="0" fillId="0" borderId="9" xfId="0" applyFont="1" applyBorder="1"/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7" fillId="0" borderId="1" xfId="15" applyNumberFormat="1" applyFont="1" applyFill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12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0" fontId="0" fillId="0" borderId="6" xfId="0" applyFont="1" applyBorder="1"/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13" borderId="1" xfId="0" applyFont="1" applyFill="1" applyBorder="1"/>
    <xf numFmtId="0" fontId="13" fillId="4" borderId="1" xfId="0" applyFont="1" applyFill="1" applyBorder="1"/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3" fontId="1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11" xfId="0" applyBorder="1"/>
    <xf numFmtId="0" fontId="0" fillId="0" borderId="9" xfId="0" applyFill="1" applyBorder="1"/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3" fillId="3" borderId="1" xfId="0" applyFont="1" applyFill="1" applyBorder="1"/>
    <xf numFmtId="167" fontId="0" fillId="0" borderId="8" xfId="0" applyNumberFormat="1" applyBorder="1" applyAlignment="1">
      <alignment horizontal="center"/>
    </xf>
    <xf numFmtId="0" fontId="0" fillId="15" borderId="1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0" fillId="0" borderId="6" xfId="0" applyBorder="1"/>
    <xf numFmtId="0" fontId="0" fillId="14" borderId="0" xfId="0" applyFont="1" applyFill="1" applyBorder="1"/>
    <xf numFmtId="0" fontId="0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168" fontId="0" fillId="13" borderId="1" xfId="15" applyNumberFormat="1" applyFont="1" applyFill="1" applyBorder="1"/>
    <xf numFmtId="0" fontId="13" fillId="13" borderId="1" xfId="0" applyFont="1" applyFill="1" applyBorder="1"/>
    <xf numFmtId="0" fontId="13" fillId="13" borderId="1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left" vertical="top" wrapText="1"/>
    </xf>
    <xf numFmtId="164" fontId="1" fillId="0" borderId="0" xfId="15" applyNumberFormat="1" applyFont="1" applyFill="1" applyBorder="1"/>
    <xf numFmtId="0" fontId="1" fillId="0" borderId="0" xfId="0" applyFont="1" applyFill="1" applyBorder="1" applyAlignment="1">
      <alignment horizontal="left"/>
    </xf>
    <xf numFmtId="0" fontId="17" fillId="13" borderId="1" xfId="0" applyFont="1" applyFill="1" applyBorder="1" applyAlignment="1">
      <alignment vertical="center" wrapText="1"/>
    </xf>
    <xf numFmtId="0" fontId="0" fillId="17" borderId="1" xfId="0" applyFont="1" applyFill="1" applyBorder="1"/>
    <xf numFmtId="0" fontId="0" fillId="18" borderId="1" xfId="0" applyFill="1" applyBorder="1"/>
    <xf numFmtId="0" fontId="0" fillId="19" borderId="1" xfId="0" applyFill="1" applyBorder="1"/>
    <xf numFmtId="0" fontId="0" fillId="2" borderId="1" xfId="0" applyFont="1" applyFill="1" applyBorder="1" applyAlignment="1">
      <alignment horizontal="left"/>
    </xf>
    <xf numFmtId="0" fontId="0" fillId="20" borderId="1" xfId="0" applyFill="1" applyBorder="1"/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4" borderId="1" xfId="0" applyFont="1" applyFill="1" applyBorder="1"/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0" fillId="10" borderId="0" xfId="0" applyFill="1" applyBorder="1"/>
    <xf numFmtId="0" fontId="0" fillId="16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4" xfId="0" applyBorder="1"/>
    <xf numFmtId="0" fontId="0" fillId="0" borderId="9" xfId="0" applyFont="1" applyBorder="1" applyAlignment="1">
      <alignment horizontal="left"/>
    </xf>
    <xf numFmtId="164" fontId="0" fillId="0" borderId="1" xfId="3" applyNumberFormat="1" applyFont="1" applyBorder="1" applyAlignment="1">
      <alignment horizontal="center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4" fontId="0" fillId="0" borderId="1" xfId="0" applyNumberFormat="1" applyBorder="1"/>
    <xf numFmtId="0" fontId="13" fillId="0" borderId="0" xfId="0" applyFont="1" applyBorder="1"/>
    <xf numFmtId="168" fontId="0" fillId="0" borderId="0" xfId="15" applyNumberFormat="1" applyFont="1" applyBorder="1"/>
    <xf numFmtId="17" fontId="0" fillId="0" borderId="0" xfId="0" applyNumberFormat="1" applyFont="1" applyFill="1" applyBorder="1" applyAlignment="1">
      <alignment horizontal="center"/>
    </xf>
    <xf numFmtId="17" fontId="7" fillId="0" borderId="1" xfId="15" applyNumberFormat="1" applyFont="1" applyBorder="1"/>
    <xf numFmtId="0" fontId="13" fillId="0" borderId="1" xfId="0" applyFont="1" applyFill="1" applyBorder="1"/>
    <xf numFmtId="0" fontId="0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" fillId="0" borderId="15" xfId="0" applyFont="1" applyBorder="1" applyAlignment="1"/>
    <xf numFmtId="0" fontId="0" fillId="0" borderId="15" xfId="0" applyFont="1" applyBorder="1"/>
    <xf numFmtId="0" fontId="1" fillId="0" borderId="15" xfId="0" applyFont="1" applyBorder="1"/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0" fillId="0" borderId="1" xfId="15" applyNumberFormat="1" applyFont="1" applyBorder="1"/>
    <xf numFmtId="16" fontId="0" fillId="0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13" fillId="0" borderId="1" xfId="0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165" fontId="0" fillId="0" borderId="13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FFCCFF"/>
      <color rgb="FFFF0066"/>
      <color rgb="FF00FFFF"/>
      <color rgb="FF0099FF"/>
      <color rgb="FF00FF00"/>
      <color rgb="FFFB5F5F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37"/>
  <sheetViews>
    <sheetView tabSelected="1" topLeftCell="B1" zoomScale="80" zoomScaleNormal="80" workbookViewId="0">
      <pane xSplit="3" ySplit="2" topLeftCell="J24" activePane="bottomRight" state="frozen"/>
      <selection activeCell="B1" sqref="B1"/>
      <selection pane="topRight" activeCell="E1" sqref="E1"/>
      <selection pane="bottomLeft" activeCell="B3" sqref="B3"/>
      <selection pane="bottomRight" activeCell="S104" sqref="S104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27.42578125" customWidth="1"/>
    <col min="6" max="7" width="15" customWidth="1"/>
    <col min="8" max="8" width="12" customWidth="1"/>
    <col min="9" max="9" width="12.140625" style="1" customWidth="1"/>
    <col min="10" max="10" width="10.5703125" style="1" customWidth="1"/>
    <col min="11" max="11" width="11.5703125" style="1" customWidth="1"/>
    <col min="12" max="12" width="13.140625" style="1" customWidth="1"/>
    <col min="13" max="13" width="14.42578125" style="62" customWidth="1"/>
    <col min="14" max="14" width="14.42578125" style="1" customWidth="1"/>
    <col min="15" max="15" width="13.140625" style="1" customWidth="1"/>
    <col min="16" max="16" width="17.85546875" style="1" customWidth="1"/>
    <col min="17" max="17" width="11" style="1" customWidth="1"/>
    <col min="18" max="18" width="10" customWidth="1"/>
    <col min="19" max="19" width="69.85546875" customWidth="1"/>
    <col min="20" max="20" width="60.140625" hidden="1" customWidth="1"/>
    <col min="21" max="21" width="12.85546875" customWidth="1"/>
  </cols>
  <sheetData>
    <row r="1" spans="1:27" s="2" customFormat="1" ht="48" customHeight="1" x14ac:dyDescent="0.25">
      <c r="A1" s="11" t="s">
        <v>0</v>
      </c>
      <c r="B1" s="11" t="s">
        <v>0</v>
      </c>
      <c r="C1" s="106" t="s">
        <v>1</v>
      </c>
      <c r="D1" s="106" t="s">
        <v>2</v>
      </c>
      <c r="E1" s="106" t="s">
        <v>19</v>
      </c>
      <c r="F1" s="106" t="s">
        <v>79</v>
      </c>
      <c r="G1" s="106" t="s">
        <v>17</v>
      </c>
      <c r="H1" s="106" t="s">
        <v>4</v>
      </c>
      <c r="I1" s="53" t="s">
        <v>9</v>
      </c>
      <c r="J1" s="53" t="s">
        <v>11</v>
      </c>
      <c r="K1" s="53" t="s">
        <v>12</v>
      </c>
      <c r="L1" s="106" t="s">
        <v>13</v>
      </c>
      <c r="M1" s="107" t="s">
        <v>110</v>
      </c>
      <c r="N1" s="53" t="s">
        <v>111</v>
      </c>
      <c r="O1" s="53" t="s">
        <v>112</v>
      </c>
      <c r="P1" s="53" t="s">
        <v>113</v>
      </c>
      <c r="Q1" s="106" t="s">
        <v>14</v>
      </c>
      <c r="R1" s="106" t="s">
        <v>15</v>
      </c>
      <c r="S1" s="48" t="s">
        <v>3</v>
      </c>
      <c r="T1" s="11" t="s">
        <v>93</v>
      </c>
      <c r="U1" s="53" t="s">
        <v>119</v>
      </c>
    </row>
    <row r="2" spans="1:27" s="2" customFormat="1" x14ac:dyDescent="0.25">
      <c r="A2" s="15" t="s">
        <v>77</v>
      </c>
      <c r="B2" s="15"/>
      <c r="C2" s="9"/>
      <c r="D2" s="11" t="s">
        <v>16</v>
      </c>
      <c r="E2" s="11" t="s">
        <v>20</v>
      </c>
      <c r="F2" s="11"/>
      <c r="G2" s="11"/>
      <c r="H2" s="11" t="s">
        <v>114</v>
      </c>
      <c r="I2" s="16" t="s">
        <v>10</v>
      </c>
      <c r="J2" s="16" t="s">
        <v>6</v>
      </c>
      <c r="K2" s="16" t="s">
        <v>10</v>
      </c>
      <c r="L2" s="11" t="s">
        <v>6</v>
      </c>
      <c r="M2" s="63" t="s">
        <v>5</v>
      </c>
      <c r="N2" s="16" t="s">
        <v>5</v>
      </c>
      <c r="O2" s="37" t="s">
        <v>101</v>
      </c>
      <c r="P2" s="38" t="s">
        <v>102</v>
      </c>
      <c r="Q2" s="105" t="s">
        <v>78</v>
      </c>
      <c r="R2" s="105" t="s">
        <v>78</v>
      </c>
      <c r="S2" s="9"/>
      <c r="T2" s="11" t="s">
        <v>94</v>
      </c>
      <c r="U2" s="11" t="s">
        <v>120</v>
      </c>
    </row>
    <row r="3" spans="1:27" s="2" customFormat="1" x14ac:dyDescent="0.25">
      <c r="A3" s="11"/>
      <c r="B3" s="11" t="s">
        <v>47</v>
      </c>
      <c r="C3" s="11"/>
      <c r="D3" s="11"/>
      <c r="E3" s="11"/>
      <c r="F3" s="11"/>
      <c r="G3" s="11"/>
      <c r="H3" s="11"/>
      <c r="I3" s="16"/>
      <c r="J3" s="16"/>
      <c r="K3" s="16"/>
      <c r="L3" s="11"/>
      <c r="M3" s="63"/>
      <c r="N3" s="34"/>
      <c r="O3" s="16"/>
      <c r="P3" s="11"/>
      <c r="Q3" s="16"/>
      <c r="R3" s="16"/>
      <c r="S3" s="49"/>
      <c r="T3" s="11"/>
      <c r="U3" s="11"/>
    </row>
    <row r="4" spans="1:27" x14ac:dyDescent="0.25">
      <c r="A4" s="12">
        <v>4231499</v>
      </c>
      <c r="B4" s="13">
        <v>30001</v>
      </c>
      <c r="C4" s="12" t="s">
        <v>37</v>
      </c>
      <c r="D4" s="29" t="s">
        <v>36</v>
      </c>
      <c r="E4" s="12"/>
      <c r="F4" s="12" t="s">
        <v>287</v>
      </c>
      <c r="G4" s="12" t="s">
        <v>168</v>
      </c>
      <c r="H4" s="12">
        <v>750</v>
      </c>
      <c r="I4" s="17">
        <v>42095</v>
      </c>
      <c r="J4" s="17">
        <v>42095</v>
      </c>
      <c r="K4" s="17">
        <v>42278</v>
      </c>
      <c r="L4" s="17">
        <v>42278</v>
      </c>
      <c r="M4" s="64">
        <v>19</v>
      </c>
      <c r="N4" s="35">
        <v>19</v>
      </c>
      <c r="O4" s="13">
        <v>13600</v>
      </c>
      <c r="P4" s="13">
        <v>0</v>
      </c>
      <c r="Q4" s="3"/>
      <c r="R4" s="3"/>
      <c r="S4" s="50" t="s">
        <v>262</v>
      </c>
      <c r="T4" s="12"/>
      <c r="U4" s="12"/>
    </row>
    <row r="5" spans="1:27" x14ac:dyDescent="0.25">
      <c r="A5" s="12">
        <v>4231799</v>
      </c>
      <c r="B5" s="13">
        <v>30002</v>
      </c>
      <c r="C5" s="12" t="s">
        <v>24</v>
      </c>
      <c r="D5" s="31" t="s">
        <v>105</v>
      </c>
      <c r="E5" s="12"/>
      <c r="F5" s="12" t="s">
        <v>152</v>
      </c>
      <c r="G5" s="12" t="s">
        <v>81</v>
      </c>
      <c r="H5" s="12">
        <v>4732</v>
      </c>
      <c r="I5" s="13">
        <v>2016</v>
      </c>
      <c r="J5" s="13"/>
      <c r="K5" s="17">
        <v>43313</v>
      </c>
      <c r="L5" s="17">
        <v>43313</v>
      </c>
      <c r="M5" s="66">
        <v>288</v>
      </c>
      <c r="N5" s="35">
        <v>320</v>
      </c>
      <c r="O5" s="13"/>
      <c r="P5" s="13" t="s">
        <v>250</v>
      </c>
      <c r="Q5" s="6"/>
      <c r="R5" s="6"/>
      <c r="S5" s="50" t="s">
        <v>205</v>
      </c>
      <c r="T5" s="12"/>
      <c r="U5" s="12"/>
    </row>
    <row r="6" spans="1:27" s="54" customFormat="1" ht="15" customHeight="1" x14ac:dyDescent="0.25">
      <c r="A6" s="12">
        <v>4707505</v>
      </c>
      <c r="B6" s="13">
        <v>30003</v>
      </c>
      <c r="C6" s="61" t="s">
        <v>57</v>
      </c>
      <c r="D6" s="158" t="s">
        <v>100</v>
      </c>
      <c r="E6" s="12" t="s">
        <v>38</v>
      </c>
      <c r="F6" s="12" t="s">
        <v>82</v>
      </c>
      <c r="G6" s="12" t="s">
        <v>270</v>
      </c>
      <c r="H6" s="12">
        <v>4732</v>
      </c>
      <c r="I6" s="17">
        <v>41821</v>
      </c>
      <c r="J6" s="13" t="s">
        <v>83</v>
      </c>
      <c r="K6" s="17">
        <v>41974</v>
      </c>
      <c r="L6" s="17">
        <v>42217</v>
      </c>
      <c r="M6" s="66">
        <v>6</v>
      </c>
      <c r="N6" s="13">
        <v>6</v>
      </c>
      <c r="O6" s="42"/>
      <c r="P6" s="42">
        <v>0</v>
      </c>
      <c r="Q6" s="168"/>
      <c r="R6" s="3"/>
      <c r="S6" s="12"/>
      <c r="T6" s="50"/>
      <c r="U6" s="12"/>
      <c r="V6"/>
      <c r="W6"/>
      <c r="X6"/>
      <c r="Y6"/>
      <c r="Z6"/>
      <c r="AA6"/>
    </row>
    <row r="7" spans="1:27" s="54" customFormat="1" ht="15" customHeight="1" x14ac:dyDescent="0.25">
      <c r="A7" s="55">
        <v>6801199</v>
      </c>
      <c r="B7" s="85">
        <v>30004</v>
      </c>
      <c r="C7" s="56" t="s">
        <v>140</v>
      </c>
      <c r="D7" s="159" t="s">
        <v>292</v>
      </c>
      <c r="E7" s="56"/>
      <c r="F7" s="87" t="s">
        <v>167</v>
      </c>
      <c r="G7" s="12" t="s">
        <v>168</v>
      </c>
      <c r="H7" s="68"/>
      <c r="I7" s="57"/>
      <c r="J7" s="57"/>
      <c r="K7" s="16"/>
      <c r="L7" s="16"/>
      <c r="M7" s="64" t="s">
        <v>163</v>
      </c>
      <c r="N7" s="61"/>
      <c r="O7" s="16"/>
      <c r="P7" s="16">
        <v>0</v>
      </c>
      <c r="Q7" s="73"/>
      <c r="R7" s="73"/>
      <c r="S7" s="61" t="s">
        <v>295</v>
      </c>
      <c r="T7" s="87"/>
      <c r="U7" s="61"/>
    </row>
    <row r="8" spans="1:27" x14ac:dyDescent="0.25">
      <c r="A8" s="55"/>
      <c r="B8" s="124">
        <v>30026</v>
      </c>
      <c r="C8" s="71" t="s">
        <v>228</v>
      </c>
      <c r="D8" s="61" t="s">
        <v>292</v>
      </c>
      <c r="E8" s="56"/>
      <c r="F8" s="61" t="s">
        <v>43</v>
      </c>
      <c r="G8" s="12"/>
      <c r="H8" s="68"/>
      <c r="I8" s="119">
        <v>2015</v>
      </c>
      <c r="J8" s="119">
        <v>2015</v>
      </c>
      <c r="K8" s="16"/>
      <c r="L8" s="16"/>
      <c r="M8" s="64">
        <v>1</v>
      </c>
      <c r="N8" s="82"/>
      <c r="O8" s="16"/>
      <c r="P8" s="16">
        <v>0</v>
      </c>
      <c r="Q8" s="7"/>
      <c r="R8" s="73"/>
      <c r="S8" s="82" t="s">
        <v>294</v>
      </c>
      <c r="T8" s="61"/>
      <c r="U8" s="61"/>
      <c r="V8" s="54"/>
      <c r="W8" s="54"/>
      <c r="X8" s="54"/>
      <c r="Y8" s="54"/>
      <c r="Z8" s="54"/>
      <c r="AA8" s="54"/>
    </row>
    <row r="9" spans="1:27" s="54" customFormat="1" ht="15" customHeight="1" x14ac:dyDescent="0.25">
      <c r="A9" s="55">
        <v>4231401</v>
      </c>
      <c r="B9" s="85">
        <v>30005</v>
      </c>
      <c r="C9" s="56" t="s">
        <v>142</v>
      </c>
      <c r="D9" s="144" t="s">
        <v>22</v>
      </c>
      <c r="E9" s="71"/>
      <c r="F9" s="68" t="s">
        <v>43</v>
      </c>
      <c r="G9" s="12" t="s">
        <v>18</v>
      </c>
      <c r="H9" s="56"/>
      <c r="I9" s="57"/>
      <c r="J9" s="57"/>
      <c r="K9" s="76" t="s">
        <v>235</v>
      </c>
      <c r="L9" s="76" t="s">
        <v>235</v>
      </c>
      <c r="M9" s="65">
        <v>2.35</v>
      </c>
      <c r="N9" s="16"/>
      <c r="O9" s="16"/>
      <c r="P9" s="16">
        <v>0</v>
      </c>
      <c r="Q9" s="73"/>
      <c r="R9" s="73"/>
      <c r="S9" s="54" t="s">
        <v>297</v>
      </c>
      <c r="T9" s="87"/>
      <c r="U9" s="61"/>
    </row>
    <row r="10" spans="1:27" x14ac:dyDescent="0.25">
      <c r="A10" s="12">
        <v>4233101</v>
      </c>
      <c r="B10" s="13">
        <v>30006</v>
      </c>
      <c r="C10" s="12" t="s">
        <v>25</v>
      </c>
      <c r="D10" s="31" t="s">
        <v>100</v>
      </c>
      <c r="E10" s="12"/>
      <c r="F10" s="12" t="s">
        <v>153</v>
      </c>
      <c r="G10" s="12" t="s">
        <v>249</v>
      </c>
      <c r="H10" s="12">
        <v>536</v>
      </c>
      <c r="I10" s="17">
        <v>42217</v>
      </c>
      <c r="J10" s="13"/>
      <c r="K10" s="17">
        <v>42583</v>
      </c>
      <c r="L10" s="17">
        <v>42583</v>
      </c>
      <c r="M10" s="64">
        <v>25.2</v>
      </c>
      <c r="N10" s="13">
        <v>25.2</v>
      </c>
      <c r="O10" s="13">
        <v>30500</v>
      </c>
      <c r="P10" s="13">
        <v>0</v>
      </c>
      <c r="Q10" s="3"/>
      <c r="R10" s="6"/>
      <c r="S10" s="50"/>
      <c r="T10" s="12"/>
      <c r="U10" s="12"/>
    </row>
    <row r="11" spans="1:27" x14ac:dyDescent="0.25">
      <c r="A11" s="12">
        <v>4207301</v>
      </c>
      <c r="B11" s="13">
        <v>30007</v>
      </c>
      <c r="C11" s="12" t="s">
        <v>26</v>
      </c>
      <c r="D11" s="31" t="s">
        <v>100</v>
      </c>
      <c r="E11" s="12" t="s">
        <v>106</v>
      </c>
      <c r="F11" s="19" t="s">
        <v>152</v>
      </c>
      <c r="G11" s="12"/>
      <c r="H11" s="12">
        <v>761</v>
      </c>
      <c r="I11" s="17">
        <v>42370</v>
      </c>
      <c r="J11" s="13"/>
      <c r="K11" s="17">
        <v>42948</v>
      </c>
      <c r="L11" s="18">
        <v>42948</v>
      </c>
      <c r="M11" s="64">
        <v>41</v>
      </c>
      <c r="N11" s="35">
        <v>93.5</v>
      </c>
      <c r="O11" s="13"/>
      <c r="P11" s="13">
        <v>0</v>
      </c>
      <c r="Q11" s="3"/>
      <c r="R11" s="3"/>
      <c r="S11" s="50"/>
      <c r="T11" s="12"/>
      <c r="U11" s="12"/>
    </row>
    <row r="12" spans="1:27" x14ac:dyDescent="0.25">
      <c r="A12" s="12">
        <v>4217106</v>
      </c>
      <c r="B12" s="13">
        <v>30008</v>
      </c>
      <c r="C12" s="12" t="s">
        <v>27</v>
      </c>
      <c r="D12" s="31" t="s">
        <v>100</v>
      </c>
      <c r="E12" s="12"/>
      <c r="F12" s="19" t="s">
        <v>43</v>
      </c>
      <c r="G12" s="12"/>
      <c r="H12" s="12"/>
      <c r="I12" s="17">
        <v>42736</v>
      </c>
      <c r="J12" s="13"/>
      <c r="K12" s="17">
        <v>43678</v>
      </c>
      <c r="L12" s="17">
        <v>43678</v>
      </c>
      <c r="M12" s="64">
        <v>48</v>
      </c>
      <c r="N12" s="35">
        <v>84</v>
      </c>
      <c r="O12" s="13"/>
      <c r="P12" s="13">
        <v>0</v>
      </c>
      <c r="Q12" s="3"/>
      <c r="R12" s="3"/>
      <c r="S12" s="50" t="s">
        <v>206</v>
      </c>
      <c r="T12" s="12"/>
      <c r="U12" s="12"/>
    </row>
    <row r="13" spans="1:27" x14ac:dyDescent="0.25">
      <c r="A13" s="12">
        <v>4209198</v>
      </c>
      <c r="B13" s="13">
        <v>30009</v>
      </c>
      <c r="C13" s="12" t="s">
        <v>207</v>
      </c>
      <c r="D13" s="29" t="s">
        <v>36</v>
      </c>
      <c r="E13" s="12"/>
      <c r="F13" s="12" t="s">
        <v>152</v>
      </c>
      <c r="G13" s="12" t="s">
        <v>18</v>
      </c>
      <c r="H13" s="12" t="s">
        <v>312</v>
      </c>
      <c r="I13" s="17">
        <v>42736</v>
      </c>
      <c r="J13" s="13"/>
      <c r="K13" s="17">
        <v>43313</v>
      </c>
      <c r="L13" s="17">
        <v>43313</v>
      </c>
      <c r="M13" s="64">
        <v>263</v>
      </c>
      <c r="N13" s="35">
        <v>263</v>
      </c>
      <c r="O13" s="13">
        <v>19000</v>
      </c>
      <c r="P13" s="13">
        <v>12</v>
      </c>
      <c r="Q13" s="3"/>
      <c r="R13" s="3"/>
      <c r="S13" s="50"/>
      <c r="T13" s="12"/>
      <c r="U13" s="12"/>
    </row>
    <row r="14" spans="1:27" x14ac:dyDescent="0.25">
      <c r="A14" s="12">
        <v>4232299</v>
      </c>
      <c r="B14" s="13">
        <v>30010</v>
      </c>
      <c r="C14" s="12" t="s">
        <v>28</v>
      </c>
      <c r="D14" s="31" t="s">
        <v>100</v>
      </c>
      <c r="E14" s="12"/>
      <c r="F14" s="12" t="s">
        <v>152</v>
      </c>
      <c r="G14" s="12" t="s">
        <v>18</v>
      </c>
      <c r="H14" s="12">
        <f>4000+700</f>
        <v>4700</v>
      </c>
      <c r="I14" s="17">
        <v>42370</v>
      </c>
      <c r="J14" s="13"/>
      <c r="K14" s="17">
        <v>42948</v>
      </c>
      <c r="L14" s="17">
        <v>42948</v>
      </c>
      <c r="M14" s="64">
        <v>225</v>
      </c>
      <c r="N14" s="35">
        <v>242</v>
      </c>
      <c r="O14" s="13"/>
      <c r="P14" s="13" t="s">
        <v>250</v>
      </c>
      <c r="Q14" s="3"/>
      <c r="R14" s="6"/>
      <c r="S14" s="50"/>
      <c r="T14" s="12"/>
      <c r="U14" s="12"/>
    </row>
    <row r="15" spans="1:27" x14ac:dyDescent="0.25">
      <c r="A15" s="12">
        <v>4202301</v>
      </c>
      <c r="B15" s="13">
        <v>30011</v>
      </c>
      <c r="C15" s="12" t="s">
        <v>30</v>
      </c>
      <c r="D15" s="31" t="s">
        <v>100</v>
      </c>
      <c r="E15" s="12"/>
      <c r="F15" s="19" t="s">
        <v>153</v>
      </c>
      <c r="G15" s="12" t="s">
        <v>270</v>
      </c>
      <c r="H15" s="12">
        <v>450</v>
      </c>
      <c r="I15" s="17">
        <v>42217</v>
      </c>
      <c r="J15" s="13"/>
      <c r="K15" s="17">
        <v>42705</v>
      </c>
      <c r="L15" s="17">
        <v>42705</v>
      </c>
      <c r="M15" s="64">
        <v>23.2</v>
      </c>
      <c r="N15" s="35">
        <v>23.2</v>
      </c>
      <c r="O15" s="42"/>
      <c r="P15" s="13">
        <v>0</v>
      </c>
      <c r="Q15" s="6"/>
      <c r="R15" s="3"/>
      <c r="S15" s="50" t="s">
        <v>319</v>
      </c>
      <c r="T15" s="12"/>
      <c r="U15" s="12"/>
    </row>
    <row r="16" spans="1:27" x14ac:dyDescent="0.25">
      <c r="A16" s="12">
        <v>4232301</v>
      </c>
      <c r="B16" s="13">
        <v>30012</v>
      </c>
      <c r="C16" s="61" t="s">
        <v>29</v>
      </c>
      <c r="D16" s="30" t="s">
        <v>42</v>
      </c>
      <c r="E16" s="12"/>
      <c r="F16" s="12" t="s">
        <v>153</v>
      </c>
      <c r="G16" s="12" t="s">
        <v>270</v>
      </c>
      <c r="H16" s="12">
        <v>970</v>
      </c>
      <c r="I16" s="17">
        <v>42125</v>
      </c>
      <c r="J16" s="17">
        <v>42156</v>
      </c>
      <c r="K16" s="17">
        <v>42370</v>
      </c>
      <c r="L16" s="17">
        <v>42401</v>
      </c>
      <c r="M16" s="64">
        <v>33</v>
      </c>
      <c r="N16" s="160">
        <v>29.3</v>
      </c>
      <c r="O16" s="42">
        <v>21919</v>
      </c>
      <c r="P16" s="13">
        <v>0</v>
      </c>
      <c r="Q16" s="168"/>
      <c r="R16" s="3"/>
      <c r="S16" s="50" t="s">
        <v>285</v>
      </c>
      <c r="T16" s="12"/>
      <c r="U16" s="12"/>
    </row>
    <row r="17" spans="1:21" x14ac:dyDescent="0.25">
      <c r="A17" s="12">
        <v>4707505</v>
      </c>
      <c r="B17" s="13">
        <v>30015</v>
      </c>
      <c r="C17" s="12" t="s">
        <v>58</v>
      </c>
      <c r="D17" s="28" t="s">
        <v>85</v>
      </c>
      <c r="E17" s="12" t="s">
        <v>38</v>
      </c>
      <c r="F17" s="126" t="s">
        <v>152</v>
      </c>
      <c r="G17" s="12" t="s">
        <v>270</v>
      </c>
      <c r="H17" s="12"/>
      <c r="I17" s="17">
        <v>41821</v>
      </c>
      <c r="J17" s="17">
        <v>41821</v>
      </c>
      <c r="K17" s="17">
        <v>41974</v>
      </c>
      <c r="L17" s="17">
        <v>42217</v>
      </c>
      <c r="M17" s="64">
        <v>20</v>
      </c>
      <c r="N17" s="35">
        <v>20</v>
      </c>
      <c r="O17" s="13"/>
      <c r="P17" s="13">
        <v>0</v>
      </c>
      <c r="Q17" s="6"/>
      <c r="R17" s="3"/>
      <c r="S17" s="50" t="s">
        <v>325</v>
      </c>
      <c r="T17" s="12"/>
      <c r="U17" s="12"/>
    </row>
    <row r="18" spans="1:21" x14ac:dyDescent="0.25">
      <c r="A18" s="59"/>
      <c r="B18" s="86">
        <v>30021</v>
      </c>
      <c r="C18" s="102" t="s">
        <v>185</v>
      </c>
      <c r="D18" s="122" t="s">
        <v>85</v>
      </c>
      <c r="E18" s="12" t="s">
        <v>38</v>
      </c>
      <c r="F18" s="12" t="s">
        <v>152</v>
      </c>
      <c r="G18" s="12" t="s">
        <v>270</v>
      </c>
      <c r="H18" s="12">
        <v>8883</v>
      </c>
      <c r="I18" s="13">
        <v>2015</v>
      </c>
      <c r="J18" s="13"/>
      <c r="K18" s="13">
        <v>2018</v>
      </c>
      <c r="L18" s="17"/>
      <c r="M18" s="66">
        <v>100</v>
      </c>
      <c r="N18" s="35"/>
      <c r="O18" s="42"/>
      <c r="P18" s="42">
        <v>0</v>
      </c>
      <c r="Q18" s="7"/>
      <c r="R18" s="3"/>
      <c r="S18" s="50" t="s">
        <v>325</v>
      </c>
      <c r="T18" s="12"/>
      <c r="U18" s="12"/>
    </row>
    <row r="19" spans="1:21" x14ac:dyDescent="0.25">
      <c r="A19" s="59"/>
      <c r="B19" s="86">
        <v>30017</v>
      </c>
      <c r="C19" s="61" t="s">
        <v>182</v>
      </c>
      <c r="D19" s="33" t="s">
        <v>21</v>
      </c>
      <c r="E19" s="12" t="s">
        <v>45</v>
      </c>
      <c r="F19" s="12" t="s">
        <v>153</v>
      </c>
      <c r="G19" s="12" t="s">
        <v>288</v>
      </c>
      <c r="H19" s="12"/>
      <c r="I19" s="13">
        <v>2015</v>
      </c>
      <c r="J19" s="13"/>
      <c r="K19" s="13">
        <v>2015</v>
      </c>
      <c r="L19" s="17"/>
      <c r="M19" s="66">
        <v>1</v>
      </c>
      <c r="N19" s="13"/>
      <c r="O19" s="42"/>
      <c r="P19" s="42">
        <v>0</v>
      </c>
      <c r="Q19" s="7"/>
      <c r="R19" s="3"/>
      <c r="S19" s="50"/>
      <c r="T19" s="12"/>
      <c r="U19" s="12"/>
    </row>
    <row r="20" spans="1:21" x14ac:dyDescent="0.25">
      <c r="A20" s="59"/>
      <c r="B20" s="86">
        <v>30018</v>
      </c>
      <c r="C20" s="61" t="s">
        <v>183</v>
      </c>
      <c r="D20" s="33" t="s">
        <v>107</v>
      </c>
      <c r="E20" s="12"/>
      <c r="F20" s="12" t="s">
        <v>43</v>
      </c>
      <c r="G20" s="12"/>
      <c r="H20" s="12"/>
      <c r="I20" s="13">
        <v>2018</v>
      </c>
      <c r="J20" s="13"/>
      <c r="K20" s="17"/>
      <c r="L20" s="17"/>
      <c r="M20" s="66">
        <v>102</v>
      </c>
      <c r="N20" s="35"/>
      <c r="O20" s="42"/>
      <c r="P20" s="42" t="s">
        <v>250</v>
      </c>
      <c r="Q20" s="7"/>
      <c r="R20" s="3"/>
      <c r="S20" s="50"/>
      <c r="T20" s="12"/>
      <c r="U20" s="12"/>
    </row>
    <row r="21" spans="1:21" x14ac:dyDescent="0.25">
      <c r="A21" s="59"/>
      <c r="B21" s="86">
        <v>30019</v>
      </c>
      <c r="C21" s="61" t="s">
        <v>186</v>
      </c>
      <c r="D21" s="33" t="s">
        <v>107</v>
      </c>
      <c r="E21" s="12"/>
      <c r="F21" s="12" t="s">
        <v>43</v>
      </c>
      <c r="G21" s="12"/>
      <c r="H21" s="12"/>
      <c r="I21" s="13">
        <v>2018</v>
      </c>
      <c r="J21" s="13"/>
      <c r="K21" s="17"/>
      <c r="L21" s="17"/>
      <c r="M21" s="66">
        <v>158</v>
      </c>
      <c r="N21" s="35"/>
      <c r="O21" s="42"/>
      <c r="P21" s="42" t="s">
        <v>250</v>
      </c>
      <c r="Q21" s="7"/>
      <c r="R21" s="3"/>
      <c r="S21" s="50"/>
      <c r="T21" s="12"/>
      <c r="U21" s="12"/>
    </row>
    <row r="22" spans="1:21" x14ac:dyDescent="0.25">
      <c r="A22" s="59"/>
      <c r="B22" s="86">
        <v>30020</v>
      </c>
      <c r="C22" s="102" t="s">
        <v>184</v>
      </c>
      <c r="D22" s="33" t="s">
        <v>107</v>
      </c>
      <c r="E22" s="12"/>
      <c r="F22" s="12" t="s">
        <v>43</v>
      </c>
      <c r="G22" s="12"/>
      <c r="H22" s="12"/>
      <c r="I22" s="13">
        <v>2019</v>
      </c>
      <c r="J22" s="13"/>
      <c r="K22" s="17"/>
      <c r="L22" s="17"/>
      <c r="M22" s="66">
        <v>68.5</v>
      </c>
      <c r="N22" s="35"/>
      <c r="O22" s="42"/>
      <c r="P22" s="42" t="s">
        <v>250</v>
      </c>
      <c r="Q22" s="7"/>
      <c r="R22" s="3"/>
      <c r="S22" s="50"/>
      <c r="T22" s="12"/>
      <c r="U22" s="12"/>
    </row>
    <row r="23" spans="1:21" x14ac:dyDescent="0.25">
      <c r="A23" s="12">
        <v>4232599</v>
      </c>
      <c r="B23" s="13">
        <v>4232599</v>
      </c>
      <c r="C23" s="12" t="s">
        <v>46</v>
      </c>
      <c r="D23" s="33" t="s">
        <v>21</v>
      </c>
      <c r="E23" s="12" t="s">
        <v>45</v>
      </c>
      <c r="F23" s="12" t="s">
        <v>153</v>
      </c>
      <c r="G23" s="12" t="s">
        <v>288</v>
      </c>
      <c r="H23" s="12">
        <v>1454</v>
      </c>
      <c r="I23" s="17">
        <v>41821</v>
      </c>
      <c r="J23" s="17">
        <v>41821</v>
      </c>
      <c r="K23" s="17">
        <v>42064</v>
      </c>
      <c r="L23" s="17">
        <v>42064</v>
      </c>
      <c r="M23" s="64">
        <v>31.3</v>
      </c>
      <c r="N23" s="35">
        <v>31.3</v>
      </c>
      <c r="O23" s="13">
        <v>17000</v>
      </c>
      <c r="P23" s="13">
        <v>0</v>
      </c>
      <c r="Q23" s="3"/>
      <c r="R23" s="3"/>
      <c r="S23" s="50"/>
      <c r="T23" s="12"/>
      <c r="U23" s="12"/>
    </row>
    <row r="24" spans="1:21" x14ac:dyDescent="0.25">
      <c r="A24" s="12"/>
      <c r="B24" s="14" t="s">
        <v>48</v>
      </c>
      <c r="C24" s="100"/>
      <c r="D24" s="12"/>
      <c r="E24" s="12"/>
      <c r="F24" s="12"/>
      <c r="G24" s="12"/>
      <c r="H24" s="12"/>
      <c r="I24" s="17"/>
      <c r="J24" s="13"/>
      <c r="K24" s="17"/>
      <c r="L24" s="17"/>
      <c r="M24" s="64"/>
      <c r="N24" s="35"/>
      <c r="O24" s="42"/>
      <c r="P24" s="42"/>
      <c r="Q24" s="19"/>
      <c r="R24" s="19"/>
      <c r="S24" s="50"/>
      <c r="T24" s="12"/>
      <c r="U24" s="12"/>
    </row>
    <row r="25" spans="1:21" x14ac:dyDescent="0.25">
      <c r="A25" s="12">
        <v>4331399</v>
      </c>
      <c r="B25" s="13">
        <v>35001</v>
      </c>
      <c r="C25" s="100" t="s">
        <v>59</v>
      </c>
      <c r="D25" s="33" t="s">
        <v>107</v>
      </c>
      <c r="E25" s="12"/>
      <c r="F25" s="12" t="s">
        <v>43</v>
      </c>
      <c r="G25" s="12" t="s">
        <v>166</v>
      </c>
      <c r="H25" s="12"/>
      <c r="I25" s="13"/>
      <c r="J25" s="13"/>
      <c r="K25" s="13"/>
      <c r="L25" s="13"/>
      <c r="M25" s="64">
        <v>16.2</v>
      </c>
      <c r="N25" s="35"/>
      <c r="O25" s="42"/>
      <c r="P25" s="42" t="s">
        <v>250</v>
      </c>
      <c r="Q25" s="6"/>
      <c r="R25" s="6"/>
      <c r="S25" s="50"/>
      <c r="T25" s="12"/>
      <c r="U25" s="12"/>
    </row>
    <row r="26" spans="1:21" x14ac:dyDescent="0.25">
      <c r="A26" s="12">
        <v>4331499</v>
      </c>
      <c r="B26" s="13">
        <v>35002</v>
      </c>
      <c r="C26" s="100" t="s">
        <v>60</v>
      </c>
      <c r="D26" s="32" t="s">
        <v>31</v>
      </c>
      <c r="E26" s="12"/>
      <c r="F26" s="12" t="s">
        <v>289</v>
      </c>
      <c r="G26" s="12" t="s">
        <v>313</v>
      </c>
      <c r="H26" s="12">
        <v>1800</v>
      </c>
      <c r="I26" s="17">
        <v>42217</v>
      </c>
      <c r="J26" s="17">
        <v>42339</v>
      </c>
      <c r="K26" s="17">
        <v>42887</v>
      </c>
      <c r="L26" s="104" t="s">
        <v>264</v>
      </c>
      <c r="M26" s="64">
        <v>87</v>
      </c>
      <c r="N26" s="35">
        <v>87</v>
      </c>
      <c r="O26" s="42"/>
      <c r="P26" s="42" t="s">
        <v>252</v>
      </c>
      <c r="Q26" s="3"/>
      <c r="R26" s="3"/>
      <c r="S26" s="50" t="s">
        <v>317</v>
      </c>
      <c r="T26" s="12"/>
      <c r="U26" s="12"/>
    </row>
    <row r="27" spans="1:21" x14ac:dyDescent="0.25">
      <c r="A27" s="55">
        <v>6811199</v>
      </c>
      <c r="B27" s="85">
        <v>35003</v>
      </c>
      <c r="C27" s="101" t="s">
        <v>121</v>
      </c>
      <c r="D27" s="145" t="s">
        <v>155</v>
      </c>
      <c r="E27" s="71"/>
      <c r="F27" s="68" t="s">
        <v>167</v>
      </c>
      <c r="G27" s="12"/>
      <c r="H27" s="12"/>
      <c r="I27" s="13"/>
      <c r="J27" s="13"/>
      <c r="K27" s="13">
        <v>2016</v>
      </c>
      <c r="L27" s="12"/>
      <c r="M27" s="77" t="s">
        <v>188</v>
      </c>
      <c r="N27" s="35"/>
      <c r="O27" s="42"/>
      <c r="P27" s="42">
        <v>0</v>
      </c>
      <c r="Q27" s="7"/>
      <c r="R27" s="3"/>
      <c r="S27" s="61" t="s">
        <v>295</v>
      </c>
      <c r="T27" s="12"/>
      <c r="U27" s="12"/>
    </row>
    <row r="28" spans="1:21" x14ac:dyDescent="0.25">
      <c r="A28" s="12">
        <v>4332299</v>
      </c>
      <c r="B28" s="13">
        <v>35004</v>
      </c>
      <c r="C28" s="100" t="s">
        <v>61</v>
      </c>
      <c r="D28" s="32" t="s">
        <v>31</v>
      </c>
      <c r="E28" s="12"/>
      <c r="F28" s="12" t="s">
        <v>153</v>
      </c>
      <c r="G28" s="12" t="s">
        <v>258</v>
      </c>
      <c r="H28" s="12">
        <v>590</v>
      </c>
      <c r="I28" s="13">
        <v>2013</v>
      </c>
      <c r="J28" s="17">
        <v>42005</v>
      </c>
      <c r="K28" s="17">
        <v>42309</v>
      </c>
      <c r="L28" s="17">
        <v>42309</v>
      </c>
      <c r="M28" s="64">
        <v>26.2</v>
      </c>
      <c r="N28" s="35">
        <v>26.2</v>
      </c>
      <c r="O28" s="81">
        <v>34169</v>
      </c>
      <c r="P28" s="81">
        <v>0</v>
      </c>
      <c r="Q28" s="3"/>
      <c r="R28" s="3"/>
      <c r="S28" s="51" t="s">
        <v>317</v>
      </c>
      <c r="T28" s="12"/>
      <c r="U28" s="12"/>
    </row>
    <row r="29" spans="1:21" ht="16.5" customHeight="1" x14ac:dyDescent="0.25">
      <c r="A29" s="12">
        <v>4332699</v>
      </c>
      <c r="B29" s="13">
        <v>35005</v>
      </c>
      <c r="C29" s="100" t="s">
        <v>32</v>
      </c>
      <c r="D29" s="33" t="s">
        <v>108</v>
      </c>
      <c r="E29" s="12"/>
      <c r="F29" s="12" t="s">
        <v>43</v>
      </c>
      <c r="G29" s="12" t="s">
        <v>263</v>
      </c>
      <c r="H29" s="12"/>
      <c r="I29" s="17">
        <v>42370</v>
      </c>
      <c r="J29" s="13"/>
      <c r="K29" s="17">
        <v>42948</v>
      </c>
      <c r="L29" s="18">
        <v>42948</v>
      </c>
      <c r="M29" s="64">
        <v>30</v>
      </c>
      <c r="N29" s="35">
        <v>52.5</v>
      </c>
      <c r="O29" s="42"/>
      <c r="P29" s="42" t="s">
        <v>255</v>
      </c>
      <c r="Q29" s="6"/>
      <c r="R29" s="3"/>
      <c r="S29" s="50"/>
      <c r="T29" s="12"/>
      <c r="U29" s="12"/>
    </row>
    <row r="30" spans="1:21" x14ac:dyDescent="0.25">
      <c r="A30" s="12">
        <v>4332399</v>
      </c>
      <c r="B30" s="13">
        <v>35006</v>
      </c>
      <c r="C30" s="103" t="s">
        <v>109</v>
      </c>
      <c r="D30" s="27" t="s">
        <v>7</v>
      </c>
      <c r="E30" s="12"/>
      <c r="F30" s="12" t="s">
        <v>152</v>
      </c>
      <c r="G30" s="12" t="s">
        <v>270</v>
      </c>
      <c r="H30" s="12">
        <v>2300</v>
      </c>
      <c r="I30" s="17">
        <v>42278</v>
      </c>
      <c r="J30" s="17">
        <v>42278</v>
      </c>
      <c r="K30" s="17">
        <v>42856</v>
      </c>
      <c r="L30" s="80">
        <v>42856</v>
      </c>
      <c r="M30" s="64">
        <v>103</v>
      </c>
      <c r="N30" s="35">
        <v>87.5</v>
      </c>
      <c r="O30" s="42">
        <v>38000</v>
      </c>
      <c r="P30" s="42">
        <v>4905</v>
      </c>
      <c r="Q30" s="3"/>
      <c r="R30" s="3"/>
      <c r="S30" s="52" t="s">
        <v>324</v>
      </c>
      <c r="T30" s="12"/>
      <c r="U30" s="12"/>
    </row>
    <row r="31" spans="1:21" x14ac:dyDescent="0.25">
      <c r="A31" s="12">
        <v>4332599</v>
      </c>
      <c r="B31" s="13">
        <v>35007</v>
      </c>
      <c r="C31" s="100" t="s">
        <v>62</v>
      </c>
      <c r="D31" s="32" t="s">
        <v>31</v>
      </c>
      <c r="E31" s="12"/>
      <c r="F31" s="12" t="s">
        <v>153</v>
      </c>
      <c r="G31" s="12" t="s">
        <v>288</v>
      </c>
      <c r="H31" s="12">
        <v>1200</v>
      </c>
      <c r="I31" s="17">
        <v>41640</v>
      </c>
      <c r="J31" s="17">
        <v>41944</v>
      </c>
      <c r="K31" s="17">
        <v>42217</v>
      </c>
      <c r="L31" s="17">
        <v>42186</v>
      </c>
      <c r="M31" s="64">
        <v>50.2</v>
      </c>
      <c r="N31" s="35">
        <v>50.2</v>
      </c>
      <c r="O31" s="81">
        <v>27683</v>
      </c>
      <c r="P31" s="81">
        <v>4416</v>
      </c>
      <c r="Q31" s="3"/>
      <c r="R31" s="3"/>
      <c r="S31" s="50" t="s">
        <v>317</v>
      </c>
      <c r="T31" s="12"/>
      <c r="U31" s="12"/>
    </row>
    <row r="32" spans="1:21" x14ac:dyDescent="0.25">
      <c r="A32" s="55">
        <v>4304601</v>
      </c>
      <c r="B32" s="85">
        <v>35008</v>
      </c>
      <c r="C32" s="101" t="s">
        <v>122</v>
      </c>
      <c r="D32" s="33" t="s">
        <v>164</v>
      </c>
      <c r="E32" s="58"/>
      <c r="F32" s="12" t="s">
        <v>43</v>
      </c>
      <c r="G32" s="12"/>
      <c r="H32" s="44"/>
      <c r="I32" s="13"/>
      <c r="J32" s="13"/>
      <c r="K32" s="13">
        <v>2014</v>
      </c>
      <c r="L32" s="12"/>
      <c r="M32" s="57">
        <v>4</v>
      </c>
      <c r="N32" s="35"/>
      <c r="O32" s="42"/>
      <c r="P32" s="42" t="s">
        <v>253</v>
      </c>
      <c r="Q32" s="154"/>
      <c r="R32" s="3"/>
      <c r="S32" s="50" t="s">
        <v>266</v>
      </c>
      <c r="T32" s="12"/>
      <c r="U32" s="12"/>
    </row>
    <row r="33" spans="1:21" x14ac:dyDescent="0.25">
      <c r="A33" s="55">
        <v>4332899</v>
      </c>
      <c r="B33" s="85">
        <v>35010</v>
      </c>
      <c r="C33" s="101" t="s">
        <v>123</v>
      </c>
      <c r="D33" s="33" t="s">
        <v>108</v>
      </c>
      <c r="E33" s="58"/>
      <c r="F33" s="12" t="s">
        <v>43</v>
      </c>
      <c r="G33" s="12"/>
      <c r="H33" s="12"/>
      <c r="I33" s="13"/>
      <c r="J33" s="13"/>
      <c r="K33" s="13">
        <v>2014</v>
      </c>
      <c r="L33" s="12"/>
      <c r="M33" s="57">
        <v>4</v>
      </c>
      <c r="N33" s="35"/>
      <c r="O33" s="42"/>
      <c r="P33" s="42" t="s">
        <v>253</v>
      </c>
      <c r="Q33" s="7"/>
      <c r="R33" s="3"/>
      <c r="S33" s="50" t="s">
        <v>256</v>
      </c>
      <c r="T33" s="12"/>
      <c r="U33" s="12"/>
    </row>
    <row r="34" spans="1:21" x14ac:dyDescent="0.25">
      <c r="A34" s="12">
        <v>4305502</v>
      </c>
      <c r="B34" s="13">
        <v>35011</v>
      </c>
      <c r="C34" s="100" t="s">
        <v>63</v>
      </c>
      <c r="D34" s="33" t="s">
        <v>21</v>
      </c>
      <c r="E34" s="12" t="s">
        <v>33</v>
      </c>
      <c r="F34" s="12" t="s">
        <v>82</v>
      </c>
      <c r="G34" s="12" t="s">
        <v>44</v>
      </c>
      <c r="H34" s="12"/>
      <c r="I34" s="13">
        <v>2014</v>
      </c>
      <c r="J34" s="13"/>
      <c r="K34" s="13">
        <v>2014</v>
      </c>
      <c r="L34" s="18">
        <v>42217</v>
      </c>
      <c r="M34" s="64">
        <v>1.9</v>
      </c>
      <c r="N34" s="35">
        <v>1.9</v>
      </c>
      <c r="O34" s="42"/>
      <c r="P34" s="42">
        <v>0</v>
      </c>
      <c r="Q34" s="135"/>
      <c r="R34" s="3"/>
      <c r="S34" s="50" t="s">
        <v>265</v>
      </c>
      <c r="T34" s="12"/>
      <c r="U34" s="12"/>
    </row>
    <row r="35" spans="1:21" x14ac:dyDescent="0.25">
      <c r="A35" s="55"/>
      <c r="B35" s="85">
        <v>35015</v>
      </c>
      <c r="C35" s="102" t="s">
        <v>187</v>
      </c>
      <c r="D35" s="27" t="s">
        <v>267</v>
      </c>
      <c r="E35" s="56"/>
      <c r="F35" s="12" t="s">
        <v>43</v>
      </c>
      <c r="G35" s="12" t="s">
        <v>270</v>
      </c>
      <c r="H35" s="12">
        <v>1650</v>
      </c>
      <c r="I35" s="13">
        <v>2015</v>
      </c>
      <c r="J35" s="13"/>
      <c r="K35" s="13">
        <v>2016</v>
      </c>
      <c r="L35" s="12">
        <v>2016</v>
      </c>
      <c r="M35" s="57">
        <v>51.7</v>
      </c>
      <c r="N35" s="35"/>
      <c r="O35" s="42"/>
      <c r="P35" s="42" t="s">
        <v>253</v>
      </c>
      <c r="Q35" s="135"/>
      <c r="R35" s="6"/>
      <c r="S35" s="50" t="s">
        <v>322</v>
      </c>
      <c r="T35" s="12"/>
      <c r="U35" s="12"/>
    </row>
    <row r="36" spans="1:21" x14ac:dyDescent="0.25">
      <c r="A36" s="55"/>
      <c r="B36" s="85">
        <v>35016</v>
      </c>
      <c r="C36" s="102" t="s">
        <v>189</v>
      </c>
      <c r="D36" s="33" t="s">
        <v>165</v>
      </c>
      <c r="E36" s="56"/>
      <c r="F36" s="12" t="s">
        <v>43</v>
      </c>
      <c r="G36" s="12"/>
      <c r="H36" s="12"/>
      <c r="I36" s="13">
        <v>2016</v>
      </c>
      <c r="J36" s="13"/>
      <c r="K36" s="13">
        <v>2018</v>
      </c>
      <c r="L36" s="12"/>
      <c r="M36" s="57">
        <v>63</v>
      </c>
      <c r="N36" s="35"/>
      <c r="O36" s="42"/>
      <c r="P36" s="42" t="s">
        <v>252</v>
      </c>
      <c r="Q36" s="7"/>
      <c r="R36" s="3"/>
      <c r="S36" s="50" t="s">
        <v>254</v>
      </c>
      <c r="T36" s="12"/>
      <c r="U36" s="12"/>
    </row>
    <row r="37" spans="1:21" x14ac:dyDescent="0.25">
      <c r="A37" s="55">
        <v>4305901</v>
      </c>
      <c r="B37" s="85">
        <v>4305901</v>
      </c>
      <c r="C37" s="101" t="s">
        <v>124</v>
      </c>
      <c r="D37" s="145" t="s">
        <v>155</v>
      </c>
      <c r="E37" s="56"/>
      <c r="F37" s="12" t="s">
        <v>43</v>
      </c>
      <c r="G37" s="12"/>
      <c r="H37" s="12"/>
      <c r="I37" s="13"/>
      <c r="J37" s="13">
        <v>2014</v>
      </c>
      <c r="K37" s="13">
        <v>2015</v>
      </c>
      <c r="L37" s="169">
        <v>42247</v>
      </c>
      <c r="M37" s="57">
        <v>3</v>
      </c>
      <c r="N37" s="35"/>
      <c r="O37" s="42"/>
      <c r="P37" s="42">
        <v>0</v>
      </c>
      <c r="Q37" s="7"/>
      <c r="R37" s="3"/>
      <c r="S37" s="50" t="s">
        <v>296</v>
      </c>
      <c r="T37" s="12"/>
      <c r="U37" s="12"/>
    </row>
    <row r="38" spans="1:21" x14ac:dyDescent="0.25">
      <c r="A38" s="12"/>
      <c r="B38" s="14" t="s">
        <v>49</v>
      </c>
      <c r="C38" s="100"/>
      <c r="D38" s="12"/>
      <c r="E38" s="12"/>
      <c r="F38" s="12"/>
      <c r="G38" s="12"/>
      <c r="H38" s="12"/>
      <c r="I38" s="17"/>
      <c r="J38" s="13"/>
      <c r="K38" s="17"/>
      <c r="L38" s="17"/>
      <c r="M38" s="64"/>
      <c r="N38" s="35"/>
      <c r="O38" s="42"/>
      <c r="P38" s="42"/>
      <c r="Q38" s="19"/>
      <c r="R38" s="19"/>
      <c r="S38" s="50"/>
      <c r="T38" s="12"/>
      <c r="U38" s="12"/>
    </row>
    <row r="39" spans="1:21" x14ac:dyDescent="0.25">
      <c r="A39" s="12">
        <v>4413699</v>
      </c>
      <c r="B39" s="13">
        <v>21001</v>
      </c>
      <c r="C39" s="61" t="s">
        <v>67</v>
      </c>
      <c r="D39" s="31" t="s">
        <v>156</v>
      </c>
      <c r="E39" s="12"/>
      <c r="F39" s="12" t="s">
        <v>152</v>
      </c>
      <c r="G39" s="12"/>
      <c r="H39" s="12">
        <v>2364</v>
      </c>
      <c r="I39" s="13">
        <v>2015</v>
      </c>
      <c r="J39" s="13"/>
      <c r="K39" s="17">
        <v>43070</v>
      </c>
      <c r="L39" s="17">
        <v>43070</v>
      </c>
      <c r="M39" s="64">
        <v>148</v>
      </c>
      <c r="N39" s="35">
        <v>115</v>
      </c>
      <c r="O39" s="42"/>
      <c r="P39" s="42" t="s">
        <v>250</v>
      </c>
      <c r="Q39" s="6"/>
      <c r="R39" s="3"/>
      <c r="S39" s="50" t="s">
        <v>271</v>
      </c>
      <c r="T39" s="12"/>
      <c r="U39" s="12"/>
    </row>
    <row r="40" spans="1:21" x14ac:dyDescent="0.25">
      <c r="A40" s="12">
        <v>4410699</v>
      </c>
      <c r="B40" s="13">
        <v>21005</v>
      </c>
      <c r="C40" s="61" t="s">
        <v>232</v>
      </c>
      <c r="D40" s="31" t="s">
        <v>156</v>
      </c>
      <c r="E40" s="12"/>
      <c r="F40" s="12" t="s">
        <v>152</v>
      </c>
      <c r="G40" s="12"/>
      <c r="H40" s="12">
        <v>780</v>
      </c>
      <c r="I40" s="13">
        <v>2015</v>
      </c>
      <c r="J40" s="13"/>
      <c r="K40" s="13">
        <v>2016</v>
      </c>
      <c r="L40" s="13"/>
      <c r="M40" s="64">
        <v>42</v>
      </c>
      <c r="N40" s="35">
        <v>42</v>
      </c>
      <c r="O40" s="42"/>
      <c r="P40" s="42" t="s">
        <v>250</v>
      </c>
      <c r="Q40" s="6"/>
      <c r="R40" s="3"/>
      <c r="S40" s="50" t="s">
        <v>323</v>
      </c>
      <c r="T40" s="12"/>
      <c r="U40" s="12"/>
    </row>
    <row r="41" spans="1:21" x14ac:dyDescent="0.25">
      <c r="A41" s="12">
        <v>4414399</v>
      </c>
      <c r="B41" s="13">
        <v>21008</v>
      </c>
      <c r="C41" s="61" t="s">
        <v>68</v>
      </c>
      <c r="D41" s="6" t="s">
        <v>100</v>
      </c>
      <c r="E41" s="12"/>
      <c r="F41" s="12" t="s">
        <v>153</v>
      </c>
      <c r="G41" s="12" t="s">
        <v>290</v>
      </c>
      <c r="H41" s="12">
        <v>840</v>
      </c>
      <c r="I41" s="13">
        <v>2015</v>
      </c>
      <c r="J41" s="13"/>
      <c r="K41" s="13">
        <v>2017</v>
      </c>
      <c r="L41" s="13"/>
      <c r="M41" s="64">
        <v>40</v>
      </c>
      <c r="N41" s="35">
        <v>40</v>
      </c>
      <c r="O41" s="42"/>
      <c r="P41" s="42" t="s">
        <v>250</v>
      </c>
      <c r="Q41" s="3"/>
      <c r="R41" s="3"/>
      <c r="S41" s="51" t="s">
        <v>236</v>
      </c>
      <c r="T41" s="12"/>
      <c r="U41" s="12"/>
    </row>
    <row r="42" spans="1:21" x14ac:dyDescent="0.25">
      <c r="A42" s="12"/>
      <c r="B42" s="13">
        <v>21009</v>
      </c>
      <c r="C42" s="12" t="s">
        <v>230</v>
      </c>
      <c r="D42" s="31" t="s">
        <v>100</v>
      </c>
      <c r="E42" s="19"/>
      <c r="F42" s="12" t="s">
        <v>43</v>
      </c>
      <c r="G42" s="12"/>
      <c r="H42" s="12">
        <v>150</v>
      </c>
      <c r="I42" s="13">
        <v>2015</v>
      </c>
      <c r="J42" s="13"/>
      <c r="K42" s="13">
        <v>2016</v>
      </c>
      <c r="L42" s="13"/>
      <c r="M42" s="64">
        <v>9</v>
      </c>
      <c r="N42" s="35"/>
      <c r="O42" s="42"/>
      <c r="P42" s="42">
        <v>0</v>
      </c>
      <c r="Q42" s="3"/>
      <c r="R42" s="3"/>
      <c r="S42" s="50"/>
      <c r="T42" s="12"/>
      <c r="U42" s="12"/>
    </row>
    <row r="43" spans="1:21" x14ac:dyDescent="0.25">
      <c r="A43" s="12">
        <v>4413799</v>
      </c>
      <c r="B43" s="13">
        <v>21012</v>
      </c>
      <c r="C43" s="12" t="s">
        <v>69</v>
      </c>
      <c r="D43" s="29" t="s">
        <v>36</v>
      </c>
      <c r="E43" s="12"/>
      <c r="F43" s="12" t="s">
        <v>153</v>
      </c>
      <c r="G43" s="12" t="s">
        <v>168</v>
      </c>
      <c r="H43" s="12">
        <v>945</v>
      </c>
      <c r="I43" s="17">
        <v>41913</v>
      </c>
      <c r="J43" s="17">
        <v>41913</v>
      </c>
      <c r="K43" s="17">
        <v>42278</v>
      </c>
      <c r="L43" s="17">
        <v>42309</v>
      </c>
      <c r="M43" s="66">
        <v>40</v>
      </c>
      <c r="N43" s="36">
        <v>38.5</v>
      </c>
      <c r="O43" s="43">
        <v>23280</v>
      </c>
      <c r="P43" s="42">
        <v>4020</v>
      </c>
      <c r="Q43" s="5"/>
      <c r="R43" s="3"/>
      <c r="S43" s="50" t="s">
        <v>208</v>
      </c>
      <c r="T43" s="19"/>
      <c r="U43" s="12"/>
    </row>
    <row r="44" spans="1:21" x14ac:dyDescent="0.25">
      <c r="A44" s="12">
        <v>4414199</v>
      </c>
      <c r="B44" s="13">
        <v>21014</v>
      </c>
      <c r="C44" s="12" t="s">
        <v>70</v>
      </c>
      <c r="D44" s="29" t="s">
        <v>36</v>
      </c>
      <c r="E44" s="12"/>
      <c r="F44" s="12" t="s">
        <v>152</v>
      </c>
      <c r="G44" s="12" t="s">
        <v>81</v>
      </c>
      <c r="H44" s="12">
        <v>2649</v>
      </c>
      <c r="I44" s="17">
        <v>42309</v>
      </c>
      <c r="J44" s="13"/>
      <c r="K44" s="17">
        <v>42856</v>
      </c>
      <c r="L44" s="17">
        <v>42856</v>
      </c>
      <c r="M44" s="64">
        <v>101</v>
      </c>
      <c r="N44" s="35">
        <v>107</v>
      </c>
      <c r="O44" s="42"/>
      <c r="P44" s="42" t="s">
        <v>251</v>
      </c>
      <c r="Q44" s="99"/>
      <c r="R44" s="6"/>
      <c r="S44" s="50" t="s">
        <v>318</v>
      </c>
      <c r="T44" s="12"/>
      <c r="U44" s="12"/>
    </row>
    <row r="45" spans="1:21" x14ac:dyDescent="0.25">
      <c r="A45" s="12">
        <v>4413501</v>
      </c>
      <c r="B45" s="104">
        <v>21015</v>
      </c>
      <c r="C45" s="12" t="s">
        <v>71</v>
      </c>
      <c r="D45" s="146" t="s">
        <v>173</v>
      </c>
      <c r="E45" s="12"/>
      <c r="F45" s="12" t="s">
        <v>167</v>
      </c>
      <c r="G45" s="12"/>
      <c r="H45" s="12"/>
      <c r="I45" s="17" t="s">
        <v>74</v>
      </c>
      <c r="J45" s="17"/>
      <c r="K45" s="17"/>
      <c r="L45" s="17"/>
      <c r="M45" s="64">
        <f>56.5-21.4</f>
        <v>35.1</v>
      </c>
      <c r="N45" s="35">
        <v>36.1</v>
      </c>
      <c r="O45" s="42"/>
      <c r="P45" s="42"/>
      <c r="Q45" s="3"/>
      <c r="R45" s="3"/>
      <c r="S45" s="163" t="s">
        <v>55</v>
      </c>
      <c r="T45" s="12"/>
      <c r="U45" s="12"/>
    </row>
    <row r="46" spans="1:21" x14ac:dyDescent="0.25">
      <c r="A46" s="12" t="s">
        <v>96</v>
      </c>
      <c r="B46" s="13">
        <v>21017</v>
      </c>
      <c r="C46" s="12" t="s">
        <v>75</v>
      </c>
      <c r="D46" s="30" t="s">
        <v>42</v>
      </c>
      <c r="E46" s="12"/>
      <c r="F46" s="12" t="s">
        <v>153</v>
      </c>
      <c r="G46" s="12" t="s">
        <v>106</v>
      </c>
      <c r="H46" s="12">
        <v>1287</v>
      </c>
      <c r="I46" s="13">
        <v>2014</v>
      </c>
      <c r="J46" s="17">
        <v>42125</v>
      </c>
      <c r="K46" s="13">
        <v>2015</v>
      </c>
      <c r="L46" s="12" t="s">
        <v>56</v>
      </c>
      <c r="M46" s="64">
        <v>65</v>
      </c>
      <c r="N46" s="35">
        <v>49.2</v>
      </c>
      <c r="O46" s="42">
        <v>30582</v>
      </c>
      <c r="P46" s="161">
        <v>1805</v>
      </c>
      <c r="Q46" s="3"/>
      <c r="R46" s="3"/>
      <c r="S46" s="50" t="s">
        <v>209</v>
      </c>
      <c r="T46" s="12"/>
      <c r="U46" s="12"/>
    </row>
    <row r="47" spans="1:21" x14ac:dyDescent="0.25">
      <c r="A47" s="12"/>
      <c r="B47" s="13">
        <v>21021</v>
      </c>
      <c r="C47" s="61" t="s">
        <v>190</v>
      </c>
      <c r="D47" s="146" t="s">
        <v>173</v>
      </c>
      <c r="E47" s="12"/>
      <c r="F47" s="12" t="s">
        <v>224</v>
      </c>
      <c r="G47" s="12"/>
      <c r="H47" s="12"/>
      <c r="I47" s="13">
        <v>2015</v>
      </c>
      <c r="J47" s="13"/>
      <c r="K47" s="13">
        <v>2015</v>
      </c>
      <c r="L47" s="17"/>
      <c r="M47" s="64">
        <v>5</v>
      </c>
      <c r="N47" s="35"/>
      <c r="O47" s="42"/>
      <c r="P47" s="42" t="s">
        <v>250</v>
      </c>
      <c r="Q47" s="3"/>
      <c r="R47" s="3"/>
      <c r="S47" s="50"/>
      <c r="T47" s="12"/>
      <c r="U47" s="12"/>
    </row>
    <row r="48" spans="1:21" x14ac:dyDescent="0.25">
      <c r="A48" s="12"/>
      <c r="B48" s="13">
        <v>21027</v>
      </c>
      <c r="C48" s="12" t="s">
        <v>195</v>
      </c>
      <c r="D48" s="30" t="s">
        <v>244</v>
      </c>
      <c r="E48" s="12"/>
      <c r="F48" s="12" t="s">
        <v>43</v>
      </c>
      <c r="G48" s="12"/>
      <c r="H48" s="12"/>
      <c r="I48" s="13">
        <v>2015</v>
      </c>
      <c r="J48" s="17"/>
      <c r="K48" s="13">
        <v>2018</v>
      </c>
      <c r="L48" s="12"/>
      <c r="M48" s="64">
        <v>36</v>
      </c>
      <c r="N48" s="35"/>
      <c r="O48" s="42"/>
      <c r="P48" s="42" t="s">
        <v>250</v>
      </c>
      <c r="Q48" s="3"/>
      <c r="R48" s="3"/>
      <c r="S48" s="50"/>
      <c r="T48" s="12"/>
      <c r="U48" s="12"/>
    </row>
    <row r="49" spans="1:21" x14ac:dyDescent="0.25">
      <c r="A49" s="12"/>
      <c r="B49" s="13">
        <v>21029</v>
      </c>
      <c r="C49" s="12" t="s">
        <v>231</v>
      </c>
      <c r="D49" s="33" t="s">
        <v>108</v>
      </c>
      <c r="E49" s="12"/>
      <c r="F49" s="12" t="s">
        <v>43</v>
      </c>
      <c r="G49" s="12"/>
      <c r="H49" s="12"/>
      <c r="I49" s="13">
        <v>2015</v>
      </c>
      <c r="J49" s="13"/>
      <c r="K49" s="13">
        <v>2017</v>
      </c>
      <c r="L49" s="13"/>
      <c r="M49" s="64">
        <v>40</v>
      </c>
      <c r="N49" s="35">
        <v>40</v>
      </c>
      <c r="O49" s="42">
        <v>46</v>
      </c>
      <c r="P49" s="13" t="s">
        <v>250</v>
      </c>
      <c r="Q49" s="3"/>
      <c r="R49" s="6"/>
      <c r="S49" s="50"/>
      <c r="T49" s="12"/>
      <c r="U49" s="12"/>
    </row>
    <row r="50" spans="1:21" x14ac:dyDescent="0.25">
      <c r="A50" s="12"/>
      <c r="B50" s="13">
        <v>21031</v>
      </c>
      <c r="C50" s="12" t="s">
        <v>229</v>
      </c>
      <c r="D50" s="29" t="s">
        <v>247</v>
      </c>
      <c r="E50" s="12"/>
      <c r="F50" s="12" t="s">
        <v>152</v>
      </c>
      <c r="G50" s="12"/>
      <c r="H50" s="12"/>
      <c r="I50" s="13">
        <v>2015</v>
      </c>
      <c r="J50" s="13"/>
      <c r="K50" s="13">
        <v>2016</v>
      </c>
      <c r="L50" s="17"/>
      <c r="M50" s="64">
        <v>50</v>
      </c>
      <c r="N50" s="35"/>
      <c r="O50" s="42"/>
      <c r="P50" s="13" t="s">
        <v>250</v>
      </c>
      <c r="Q50" s="120"/>
      <c r="R50" s="3"/>
      <c r="S50" s="50"/>
      <c r="T50" s="12"/>
      <c r="U50" s="12"/>
    </row>
    <row r="51" spans="1:21" x14ac:dyDescent="0.25">
      <c r="A51" s="12"/>
      <c r="B51" s="104">
        <v>25001</v>
      </c>
      <c r="C51" s="12" t="s">
        <v>199</v>
      </c>
      <c r="D51" s="31" t="s">
        <v>100</v>
      </c>
      <c r="E51" s="12"/>
      <c r="F51" s="12" t="s">
        <v>43</v>
      </c>
      <c r="G51" s="12"/>
      <c r="H51" s="12">
        <v>268</v>
      </c>
      <c r="I51" s="13">
        <v>2015</v>
      </c>
      <c r="J51" s="13"/>
      <c r="K51" s="13">
        <v>2016</v>
      </c>
      <c r="L51" s="17"/>
      <c r="M51" s="64">
        <v>11.5</v>
      </c>
      <c r="N51" s="35"/>
      <c r="O51" s="42"/>
      <c r="P51" s="162">
        <v>0</v>
      </c>
      <c r="Q51" s="3"/>
      <c r="R51" s="3"/>
      <c r="S51" s="50"/>
      <c r="T51" s="12"/>
      <c r="U51" s="12"/>
    </row>
    <row r="52" spans="1:21" x14ac:dyDescent="0.25">
      <c r="A52" s="12"/>
      <c r="B52" s="104">
        <v>25002</v>
      </c>
      <c r="C52" s="12" t="s">
        <v>194</v>
      </c>
      <c r="D52" s="31" t="s">
        <v>100</v>
      </c>
      <c r="E52" s="12"/>
      <c r="F52" s="12" t="s">
        <v>152</v>
      </c>
      <c r="G52" s="12" t="s">
        <v>291</v>
      </c>
      <c r="H52" s="12">
        <v>480</v>
      </c>
      <c r="I52" s="17">
        <v>42217</v>
      </c>
      <c r="J52" s="17"/>
      <c r="K52" s="17">
        <v>42583</v>
      </c>
      <c r="L52" s="17"/>
      <c r="M52" s="64">
        <v>13</v>
      </c>
      <c r="N52" s="35">
        <v>13</v>
      </c>
      <c r="O52" s="42">
        <v>29880</v>
      </c>
      <c r="P52" s="43">
        <v>0</v>
      </c>
      <c r="Q52" s="6"/>
      <c r="R52" s="3"/>
      <c r="S52" s="50" t="s">
        <v>321</v>
      </c>
      <c r="T52" s="12"/>
      <c r="U52" s="12"/>
    </row>
    <row r="53" spans="1:21" x14ac:dyDescent="0.25">
      <c r="A53" s="12"/>
      <c r="B53" s="104">
        <v>25003</v>
      </c>
      <c r="C53" s="12" t="s">
        <v>193</v>
      </c>
      <c r="D53" s="31" t="s">
        <v>100</v>
      </c>
      <c r="E53" s="12"/>
      <c r="F53" s="12" t="s">
        <v>43</v>
      </c>
      <c r="G53" s="12"/>
      <c r="H53" s="12">
        <v>282</v>
      </c>
      <c r="I53" s="13">
        <v>2016</v>
      </c>
      <c r="J53" s="13"/>
      <c r="K53" s="13">
        <v>2017</v>
      </c>
      <c r="L53" s="17"/>
      <c r="M53" s="64">
        <v>12.7</v>
      </c>
      <c r="N53" s="35"/>
      <c r="O53" s="42"/>
      <c r="P53" s="43">
        <v>0</v>
      </c>
      <c r="Q53" s="3"/>
      <c r="R53" s="3"/>
      <c r="S53" s="50"/>
      <c r="T53" s="12"/>
      <c r="U53" s="12"/>
    </row>
    <row r="54" spans="1:21" x14ac:dyDescent="0.25">
      <c r="A54" s="12"/>
      <c r="B54" s="104">
        <v>25004</v>
      </c>
      <c r="C54" s="12" t="s">
        <v>191</v>
      </c>
      <c r="D54" s="31" t="s">
        <v>100</v>
      </c>
      <c r="E54" s="12"/>
      <c r="F54" s="12" t="s">
        <v>152</v>
      </c>
      <c r="G54" s="12" t="s">
        <v>270</v>
      </c>
      <c r="H54" s="12"/>
      <c r="I54" s="17"/>
      <c r="J54" s="17"/>
      <c r="K54" s="17"/>
      <c r="L54" s="17"/>
      <c r="M54" s="64" t="s">
        <v>192</v>
      </c>
      <c r="N54" s="35"/>
      <c r="O54" s="42"/>
      <c r="P54" s="42" t="s">
        <v>250</v>
      </c>
      <c r="Q54" s="3"/>
      <c r="R54" s="3"/>
      <c r="S54" s="50"/>
      <c r="T54" s="12"/>
      <c r="U54" s="12"/>
    </row>
    <row r="55" spans="1:21" x14ac:dyDescent="0.25">
      <c r="A55" s="12">
        <v>4415499</v>
      </c>
      <c r="B55" s="13">
        <v>26001</v>
      </c>
      <c r="C55" s="100" t="s">
        <v>64</v>
      </c>
      <c r="D55" s="31" t="s">
        <v>100</v>
      </c>
      <c r="E55" s="12" t="s">
        <v>23</v>
      </c>
      <c r="F55" s="12" t="s">
        <v>153</v>
      </c>
      <c r="G55" s="12" t="s">
        <v>168</v>
      </c>
      <c r="H55" s="12">
        <v>2312</v>
      </c>
      <c r="I55" s="17">
        <v>41883</v>
      </c>
      <c r="J55" s="17">
        <v>41944</v>
      </c>
      <c r="K55" s="17">
        <v>42339</v>
      </c>
      <c r="L55" s="17">
        <v>42339</v>
      </c>
      <c r="M55" s="64">
        <v>110.25</v>
      </c>
      <c r="N55" s="121">
        <v>110.25</v>
      </c>
      <c r="O55" s="42">
        <v>36000</v>
      </c>
      <c r="P55" s="42">
        <v>0</v>
      </c>
      <c r="Q55" s="3"/>
      <c r="R55" s="3"/>
      <c r="S55" s="50"/>
      <c r="T55" s="12"/>
      <c r="U55" s="12"/>
    </row>
    <row r="56" spans="1:21" x14ac:dyDescent="0.25">
      <c r="A56" s="12">
        <v>4415599</v>
      </c>
      <c r="B56" s="13">
        <v>26003</v>
      </c>
      <c r="C56" s="61" t="s">
        <v>65</v>
      </c>
      <c r="D56" s="29" t="s">
        <v>36</v>
      </c>
      <c r="E56" s="12"/>
      <c r="F56" s="12" t="s">
        <v>153</v>
      </c>
      <c r="G56" s="12" t="s">
        <v>168</v>
      </c>
      <c r="H56" s="12">
        <v>5371</v>
      </c>
      <c r="I56" s="17">
        <v>41944</v>
      </c>
      <c r="J56" s="17">
        <v>42036</v>
      </c>
      <c r="K56" s="17">
        <v>42705</v>
      </c>
      <c r="L56" s="17">
        <v>42705</v>
      </c>
      <c r="M56" s="64">
        <v>240</v>
      </c>
      <c r="N56" s="35">
        <v>240</v>
      </c>
      <c r="O56" s="42">
        <v>25250</v>
      </c>
      <c r="P56" s="42">
        <v>5300</v>
      </c>
      <c r="Q56" s="3"/>
      <c r="R56" s="3"/>
      <c r="S56" s="50"/>
      <c r="T56" s="12" t="s">
        <v>95</v>
      </c>
      <c r="U56" s="12"/>
    </row>
    <row r="57" spans="1:21" x14ac:dyDescent="0.25">
      <c r="A57" s="12">
        <v>4401699</v>
      </c>
      <c r="B57" s="13">
        <v>26005</v>
      </c>
      <c r="C57" s="61" t="s">
        <v>66</v>
      </c>
      <c r="D57" s="12" t="s">
        <v>170</v>
      </c>
      <c r="E57" s="12"/>
      <c r="F57" s="12" t="s">
        <v>43</v>
      </c>
      <c r="G57" s="12"/>
      <c r="H57" s="12">
        <v>190</v>
      </c>
      <c r="I57" s="13">
        <v>2017</v>
      </c>
      <c r="J57" s="13"/>
      <c r="K57" s="13">
        <v>2017</v>
      </c>
      <c r="L57" s="13"/>
      <c r="M57" s="64">
        <v>8</v>
      </c>
      <c r="N57" s="35">
        <v>5</v>
      </c>
      <c r="O57" s="42"/>
      <c r="P57" s="42">
        <v>0</v>
      </c>
      <c r="Q57" s="3"/>
      <c r="R57" s="6"/>
      <c r="S57" s="50" t="s">
        <v>54</v>
      </c>
      <c r="T57" s="12"/>
      <c r="U57" s="12"/>
    </row>
    <row r="58" spans="1:21" x14ac:dyDescent="0.25">
      <c r="A58" s="12"/>
      <c r="B58" s="104">
        <v>26011</v>
      </c>
      <c r="C58" s="12" t="s">
        <v>196</v>
      </c>
      <c r="D58" s="30" t="s">
        <v>244</v>
      </c>
      <c r="E58" s="12"/>
      <c r="F58" s="12" t="s">
        <v>43</v>
      </c>
      <c r="G58" s="12"/>
      <c r="H58" s="12">
        <v>1700</v>
      </c>
      <c r="I58" s="13">
        <v>2019</v>
      </c>
      <c r="J58" s="17"/>
      <c r="K58" s="13">
        <v>2020</v>
      </c>
      <c r="L58" s="12"/>
      <c r="M58" s="64">
        <v>2</v>
      </c>
      <c r="N58" s="35"/>
      <c r="O58" s="42"/>
      <c r="P58" s="42" t="s">
        <v>250</v>
      </c>
      <c r="Q58" s="3"/>
      <c r="R58" s="3"/>
      <c r="S58" s="50"/>
      <c r="T58" s="12"/>
      <c r="U58" s="12"/>
    </row>
    <row r="59" spans="1:21" x14ac:dyDescent="0.25">
      <c r="A59" s="12"/>
      <c r="B59" s="14" t="s">
        <v>50</v>
      </c>
      <c r="C59" s="12"/>
      <c r="D59" s="12"/>
      <c r="E59" s="12"/>
      <c r="F59" s="12"/>
      <c r="G59" s="12"/>
      <c r="H59" s="12"/>
      <c r="I59" s="13"/>
      <c r="J59" s="13"/>
      <c r="K59" s="13"/>
      <c r="L59" s="12"/>
      <c r="M59" s="64"/>
      <c r="N59" s="35"/>
      <c r="O59" s="42"/>
      <c r="P59" s="42"/>
      <c r="Q59" s="19"/>
      <c r="R59" s="19"/>
      <c r="S59" s="50"/>
      <c r="T59" s="12"/>
      <c r="U59" s="12"/>
    </row>
    <row r="60" spans="1:21" x14ac:dyDescent="0.25">
      <c r="A60" s="12">
        <v>4541402</v>
      </c>
      <c r="B60" s="13">
        <v>15001</v>
      </c>
      <c r="C60" s="12" t="s">
        <v>8</v>
      </c>
      <c r="D60" s="27" t="s">
        <v>7</v>
      </c>
      <c r="E60" s="12"/>
      <c r="F60" s="12" t="s">
        <v>153</v>
      </c>
      <c r="G60" s="12" t="s">
        <v>168</v>
      </c>
      <c r="H60" s="12">
        <v>2500</v>
      </c>
      <c r="I60" s="17">
        <v>42125</v>
      </c>
      <c r="J60" s="17">
        <v>42125</v>
      </c>
      <c r="K60" s="17">
        <v>42644</v>
      </c>
      <c r="L60" s="17">
        <v>42644</v>
      </c>
      <c r="M60" s="64">
        <v>67.650000000000006</v>
      </c>
      <c r="N60" s="35">
        <v>67.650000000000006</v>
      </c>
      <c r="O60" s="42">
        <v>21700</v>
      </c>
      <c r="P60" s="42">
        <v>0</v>
      </c>
      <c r="Q60" s="4"/>
      <c r="R60" s="4"/>
      <c r="S60" s="50"/>
      <c r="T60" s="12"/>
      <c r="U60" s="12"/>
    </row>
    <row r="61" spans="1:21" x14ac:dyDescent="0.25">
      <c r="A61" s="12"/>
      <c r="B61" s="13">
        <v>15005</v>
      </c>
      <c r="C61" s="12" t="s">
        <v>197</v>
      </c>
      <c r="D61" s="19" t="s">
        <v>170</v>
      </c>
      <c r="E61" s="12"/>
      <c r="F61" s="19" t="s">
        <v>43</v>
      </c>
      <c r="G61" s="12"/>
      <c r="H61" s="12"/>
      <c r="I61" s="13">
        <v>2015</v>
      </c>
      <c r="J61" s="13"/>
      <c r="K61" s="13">
        <v>2016</v>
      </c>
      <c r="L61" s="12"/>
      <c r="M61" s="64">
        <v>1</v>
      </c>
      <c r="N61" s="35"/>
      <c r="O61" s="42"/>
      <c r="P61" s="42">
        <v>0</v>
      </c>
      <c r="Q61" s="4"/>
      <c r="R61" s="4"/>
      <c r="S61" s="50"/>
      <c r="T61" s="12"/>
      <c r="U61" s="12"/>
    </row>
    <row r="62" spans="1:21" x14ac:dyDescent="0.25">
      <c r="A62" s="12"/>
      <c r="B62" s="16" t="s">
        <v>198</v>
      </c>
      <c r="C62" s="12"/>
      <c r="D62" s="19"/>
      <c r="E62" s="12"/>
      <c r="F62" s="12"/>
      <c r="G62" s="12"/>
      <c r="H62" s="12"/>
      <c r="I62" s="13"/>
      <c r="J62" s="13"/>
      <c r="K62" s="13"/>
      <c r="L62" s="12"/>
      <c r="M62" s="64"/>
      <c r="N62" s="35"/>
      <c r="O62" s="42"/>
      <c r="P62" s="42"/>
      <c r="Q62" s="19"/>
      <c r="R62" s="19"/>
      <c r="S62" s="50"/>
      <c r="T62" s="12"/>
      <c r="U62" s="12"/>
    </row>
    <row r="63" spans="1:21" x14ac:dyDescent="0.25">
      <c r="A63" s="12">
        <v>6010399</v>
      </c>
      <c r="B63" s="13">
        <v>41011</v>
      </c>
      <c r="C63" s="12" t="s">
        <v>34</v>
      </c>
      <c r="D63" s="28" t="s">
        <v>85</v>
      </c>
      <c r="E63" s="12" t="s">
        <v>23</v>
      </c>
      <c r="F63" s="12" t="s">
        <v>152</v>
      </c>
      <c r="G63" s="12" t="s">
        <v>18</v>
      </c>
      <c r="H63" s="12"/>
      <c r="I63" s="13">
        <v>2014</v>
      </c>
      <c r="J63" s="13"/>
      <c r="K63" s="13">
        <v>2016</v>
      </c>
      <c r="L63" s="12">
        <v>2016</v>
      </c>
      <c r="M63" s="64">
        <v>41</v>
      </c>
      <c r="N63" s="35">
        <v>41</v>
      </c>
      <c r="O63" s="42"/>
      <c r="P63" s="42">
        <v>0</v>
      </c>
      <c r="Q63" s="3"/>
      <c r="R63" s="3"/>
      <c r="S63" s="50"/>
      <c r="T63" s="12"/>
      <c r="U63" s="12"/>
    </row>
    <row r="64" spans="1:21" x14ac:dyDescent="0.25">
      <c r="A64" s="12">
        <v>4503799</v>
      </c>
      <c r="B64" s="13">
        <v>60001</v>
      </c>
      <c r="C64" s="12" t="s">
        <v>53</v>
      </c>
      <c r="D64" s="33" t="s">
        <v>21</v>
      </c>
      <c r="E64" s="12" t="s">
        <v>23</v>
      </c>
      <c r="F64" s="12" t="s">
        <v>153</v>
      </c>
      <c r="G64" s="12" t="s">
        <v>168</v>
      </c>
      <c r="H64" s="12">
        <v>2807</v>
      </c>
      <c r="I64" s="17">
        <v>41852</v>
      </c>
      <c r="J64" s="17">
        <v>41852</v>
      </c>
      <c r="K64" s="17">
        <v>42186</v>
      </c>
      <c r="L64" s="18">
        <v>42217</v>
      </c>
      <c r="M64" s="64">
        <v>110</v>
      </c>
      <c r="N64" s="35">
        <v>110</v>
      </c>
      <c r="O64" s="42">
        <v>21750</v>
      </c>
      <c r="P64" s="42">
        <v>9405</v>
      </c>
      <c r="Q64" s="3"/>
      <c r="R64" s="3"/>
      <c r="S64" s="50" t="s">
        <v>326</v>
      </c>
      <c r="T64" s="19"/>
      <c r="U64" s="12"/>
    </row>
    <row r="65" spans="1:21" x14ac:dyDescent="0.25">
      <c r="A65" s="12">
        <v>4503899</v>
      </c>
      <c r="B65" s="13">
        <v>60003</v>
      </c>
      <c r="C65" s="12" t="s">
        <v>35</v>
      </c>
      <c r="D65" s="28" t="s">
        <v>85</v>
      </c>
      <c r="E65" s="12" t="s">
        <v>45</v>
      </c>
      <c r="F65" s="12" t="s">
        <v>153</v>
      </c>
      <c r="G65" s="12" t="s">
        <v>316</v>
      </c>
      <c r="H65" s="12">
        <v>2972</v>
      </c>
      <c r="I65" s="13">
        <v>2014</v>
      </c>
      <c r="J65" s="13" t="s">
        <v>84</v>
      </c>
      <c r="K65" s="17">
        <v>42339</v>
      </c>
      <c r="L65" s="17" t="s">
        <v>56</v>
      </c>
      <c r="M65" s="64">
        <v>87</v>
      </c>
      <c r="N65" s="35">
        <v>86.5</v>
      </c>
      <c r="O65" s="42">
        <v>22476</v>
      </c>
      <c r="P65" s="42">
        <v>0</v>
      </c>
      <c r="Q65" s="3"/>
      <c r="R65" s="3"/>
      <c r="S65" s="50"/>
      <c r="T65" s="12"/>
      <c r="U65" s="12"/>
    </row>
    <row r="66" spans="1:21" x14ac:dyDescent="0.25">
      <c r="A66" s="12">
        <v>4471301</v>
      </c>
      <c r="B66" s="13">
        <v>60005</v>
      </c>
      <c r="C66" s="12" t="s">
        <v>39</v>
      </c>
      <c r="D66" s="28" t="s">
        <v>85</v>
      </c>
      <c r="E66" s="12"/>
      <c r="F66" s="12" t="s">
        <v>43</v>
      </c>
      <c r="G66" s="12"/>
      <c r="H66" s="12"/>
      <c r="I66" s="13">
        <v>2014</v>
      </c>
      <c r="J66" s="13"/>
      <c r="K66" s="13">
        <v>2015</v>
      </c>
      <c r="L66" s="12">
        <v>2015</v>
      </c>
      <c r="M66" s="64">
        <v>70</v>
      </c>
      <c r="N66" s="35">
        <v>30</v>
      </c>
      <c r="O66" s="42"/>
      <c r="P66" s="42">
        <v>0</v>
      </c>
      <c r="Q66" s="3"/>
      <c r="R66" s="10"/>
      <c r="S66" s="50" t="s">
        <v>327</v>
      </c>
      <c r="T66" s="12"/>
      <c r="U66" s="12"/>
    </row>
    <row r="67" spans="1:21" x14ac:dyDescent="0.25">
      <c r="A67" s="12">
        <v>4707506</v>
      </c>
      <c r="B67" s="13">
        <v>60006</v>
      </c>
      <c r="C67" s="12" t="s">
        <v>51</v>
      </c>
      <c r="D67" s="33" t="s">
        <v>21</v>
      </c>
      <c r="E67" s="12"/>
      <c r="F67" s="12"/>
      <c r="G67" s="12"/>
      <c r="H67" s="12"/>
      <c r="I67" s="13"/>
      <c r="J67" s="13"/>
      <c r="K67" s="13"/>
      <c r="L67" s="12"/>
      <c r="M67" s="64"/>
      <c r="N67" s="35"/>
      <c r="O67" s="42"/>
      <c r="P67" s="42">
        <v>0</v>
      </c>
      <c r="Q67" s="3"/>
      <c r="R67" s="3"/>
      <c r="S67" s="50" t="s">
        <v>268</v>
      </c>
      <c r="T67" s="12"/>
      <c r="U67" s="12"/>
    </row>
    <row r="68" spans="1:21" x14ac:dyDescent="0.25">
      <c r="A68" s="12"/>
      <c r="B68" s="13">
        <v>60008</v>
      </c>
      <c r="C68" s="12" t="s">
        <v>157</v>
      </c>
      <c r="D68" s="31" t="s">
        <v>261</v>
      </c>
      <c r="E68" s="51"/>
      <c r="F68" s="19" t="s">
        <v>43</v>
      </c>
      <c r="G68" s="67" t="s">
        <v>158</v>
      </c>
      <c r="H68" s="12"/>
      <c r="I68" s="17">
        <v>42339</v>
      </c>
      <c r="J68" s="13"/>
      <c r="K68" s="17">
        <v>43070</v>
      </c>
      <c r="L68" s="12"/>
      <c r="M68" s="64">
        <v>130</v>
      </c>
      <c r="N68" s="35" t="s">
        <v>260</v>
      </c>
      <c r="O68" s="42"/>
      <c r="P68" s="42" t="s">
        <v>250</v>
      </c>
      <c r="Q68" s="5"/>
      <c r="R68" s="5"/>
      <c r="S68" s="50" t="s">
        <v>269</v>
      </c>
      <c r="T68" s="12"/>
      <c r="U68" s="12"/>
    </row>
    <row r="69" spans="1:21" x14ac:dyDescent="0.25">
      <c r="A69" s="50"/>
      <c r="B69" s="14" t="s">
        <v>52</v>
      </c>
      <c r="C69" s="12"/>
      <c r="D69" s="12"/>
      <c r="E69" s="12"/>
      <c r="F69" s="12"/>
      <c r="G69" s="12"/>
      <c r="H69" s="12"/>
      <c r="I69" s="13"/>
      <c r="J69" s="13"/>
      <c r="K69" s="13"/>
      <c r="L69" s="13"/>
      <c r="M69" s="64"/>
      <c r="N69" s="13"/>
      <c r="O69" s="42"/>
      <c r="P69" s="42"/>
      <c r="Q69" s="12"/>
      <c r="R69" s="12"/>
      <c r="S69" s="12"/>
      <c r="T69" s="67"/>
      <c r="U69" s="12"/>
    </row>
    <row r="70" spans="1:21" x14ac:dyDescent="0.25">
      <c r="A70" s="50">
        <v>4007199</v>
      </c>
      <c r="B70" s="13">
        <v>10001</v>
      </c>
      <c r="C70" s="12" t="s">
        <v>211</v>
      </c>
      <c r="D70" s="30" t="s">
        <v>42</v>
      </c>
      <c r="E70" s="12" t="s">
        <v>23</v>
      </c>
      <c r="F70" s="12" t="s">
        <v>152</v>
      </c>
      <c r="G70" s="12" t="s">
        <v>18</v>
      </c>
      <c r="H70" s="12">
        <v>11284</v>
      </c>
      <c r="I70" s="13">
        <v>2015</v>
      </c>
      <c r="J70" s="17">
        <v>42491</v>
      </c>
      <c r="K70" s="17">
        <v>43191</v>
      </c>
      <c r="L70" s="17">
        <v>43404</v>
      </c>
      <c r="M70" s="64">
        <v>390</v>
      </c>
      <c r="N70" s="13">
        <v>450</v>
      </c>
      <c r="O70" s="42">
        <v>30526</v>
      </c>
      <c r="P70" s="153"/>
      <c r="Q70" s="3"/>
      <c r="R70" s="6"/>
      <c r="S70" s="12" t="s">
        <v>286</v>
      </c>
      <c r="T70" s="67"/>
      <c r="U70" s="12"/>
    </row>
    <row r="71" spans="1:21" x14ac:dyDescent="0.25">
      <c r="A71" s="50"/>
      <c r="B71" s="13">
        <v>10002</v>
      </c>
      <c r="C71" s="12" t="s">
        <v>210</v>
      </c>
      <c r="D71" s="30" t="s">
        <v>42</v>
      </c>
      <c r="E71" s="12"/>
      <c r="F71" s="12"/>
      <c r="G71" s="12"/>
      <c r="H71" s="12">
        <v>0</v>
      </c>
      <c r="I71" s="13">
        <v>2014</v>
      </c>
      <c r="J71" s="17"/>
      <c r="K71" s="13">
        <v>2015</v>
      </c>
      <c r="L71" s="17"/>
      <c r="M71" s="64">
        <v>74.3</v>
      </c>
      <c r="N71" s="13">
        <v>75</v>
      </c>
      <c r="O71" s="42"/>
      <c r="P71" s="42">
        <v>17392</v>
      </c>
      <c r="Q71" s="3"/>
      <c r="R71" s="6"/>
      <c r="S71" s="12"/>
      <c r="T71" s="67"/>
      <c r="U71" s="12"/>
    </row>
    <row r="72" spans="1:21" x14ac:dyDescent="0.25">
      <c r="A72" s="50"/>
      <c r="B72" s="13">
        <v>10003</v>
      </c>
      <c r="C72" s="12" t="s">
        <v>161</v>
      </c>
      <c r="D72" s="30" t="s">
        <v>244</v>
      </c>
      <c r="E72" s="12"/>
      <c r="F72" s="12" t="s">
        <v>43</v>
      </c>
      <c r="G72" s="12"/>
      <c r="H72" s="12"/>
      <c r="I72" s="13"/>
      <c r="J72" s="17"/>
      <c r="K72" s="17">
        <v>43252</v>
      </c>
      <c r="L72" s="13"/>
      <c r="M72" s="64">
        <v>23.5</v>
      </c>
      <c r="N72" s="13">
        <v>32</v>
      </c>
      <c r="O72" s="42"/>
      <c r="P72" s="42" t="s">
        <v>250</v>
      </c>
      <c r="Q72" s="3"/>
      <c r="R72" s="6"/>
      <c r="S72" s="12" t="s">
        <v>212</v>
      </c>
      <c r="T72" s="67"/>
      <c r="U72" s="12"/>
    </row>
    <row r="73" spans="1:21" x14ac:dyDescent="0.25">
      <c r="A73" s="50">
        <v>4002501</v>
      </c>
      <c r="B73" s="13">
        <v>4002501</v>
      </c>
      <c r="C73" s="12" t="s">
        <v>201</v>
      </c>
      <c r="D73" s="28" t="s">
        <v>85</v>
      </c>
      <c r="E73" s="125" t="s">
        <v>23</v>
      </c>
      <c r="F73" s="12" t="s">
        <v>153</v>
      </c>
      <c r="G73" s="12" t="s">
        <v>315</v>
      </c>
      <c r="H73" s="12"/>
      <c r="I73" s="104">
        <v>2014</v>
      </c>
      <c r="J73" s="104"/>
      <c r="K73" s="104">
        <v>2014</v>
      </c>
      <c r="L73" s="80">
        <v>42036</v>
      </c>
      <c r="M73" s="189">
        <v>520.5</v>
      </c>
      <c r="N73" s="189">
        <v>520.5</v>
      </c>
      <c r="O73" s="149"/>
      <c r="P73" s="149"/>
      <c r="Q73" s="3"/>
      <c r="R73" s="3"/>
      <c r="S73" s="12"/>
      <c r="T73" s="67"/>
      <c r="U73" s="12"/>
    </row>
    <row r="74" spans="1:21" x14ac:dyDescent="0.25">
      <c r="A74" s="50"/>
      <c r="B74" s="13">
        <v>4002599</v>
      </c>
      <c r="C74" s="54" t="s">
        <v>234</v>
      </c>
      <c r="D74" s="28" t="s">
        <v>85</v>
      </c>
      <c r="E74" s="126"/>
      <c r="F74" s="12"/>
      <c r="G74" s="12" t="s">
        <v>314</v>
      </c>
      <c r="H74" s="12"/>
      <c r="I74" s="104"/>
      <c r="J74" s="104"/>
      <c r="K74" s="80">
        <v>42614</v>
      </c>
      <c r="L74" s="80">
        <v>42767</v>
      </c>
      <c r="M74" s="190"/>
      <c r="N74" s="190"/>
      <c r="O74" s="150"/>
      <c r="P74" s="150"/>
      <c r="Q74" s="3"/>
      <c r="R74" s="3"/>
      <c r="S74" s="125" t="s">
        <v>237</v>
      </c>
      <c r="T74" s="67"/>
      <c r="U74" s="12"/>
    </row>
    <row r="75" spans="1:21" x14ac:dyDescent="0.25">
      <c r="A75" s="50"/>
      <c r="B75" s="13">
        <v>10014</v>
      </c>
      <c r="C75" s="12" t="s">
        <v>202</v>
      </c>
      <c r="D75" s="28" t="s">
        <v>85</v>
      </c>
      <c r="E75" s="126"/>
      <c r="F75" s="12" t="s">
        <v>153</v>
      </c>
      <c r="G75" s="12" t="s">
        <v>314</v>
      </c>
      <c r="H75" s="12">
        <v>2359.9</v>
      </c>
      <c r="I75" s="80"/>
      <c r="J75" s="104"/>
      <c r="K75" s="80">
        <v>42614</v>
      </c>
      <c r="L75" s="80">
        <v>42767</v>
      </c>
      <c r="M75" s="190"/>
      <c r="N75" s="190"/>
      <c r="O75" s="151">
        <v>31074</v>
      </c>
      <c r="P75" s="151">
        <v>2444</v>
      </c>
      <c r="Q75" s="3"/>
      <c r="R75" s="7"/>
      <c r="S75" s="126"/>
      <c r="T75" s="67"/>
      <c r="U75" s="12"/>
    </row>
    <row r="76" spans="1:21" x14ac:dyDescent="0.25">
      <c r="A76" s="50"/>
      <c r="B76" s="13">
        <v>10013</v>
      </c>
      <c r="C76" s="12" t="s">
        <v>203</v>
      </c>
      <c r="D76" s="28" t="s">
        <v>85</v>
      </c>
      <c r="E76" s="126"/>
      <c r="F76" s="12" t="s">
        <v>153</v>
      </c>
      <c r="G76" s="12" t="s">
        <v>314</v>
      </c>
      <c r="H76" s="12">
        <v>9994.1</v>
      </c>
      <c r="I76" s="80">
        <v>41974</v>
      </c>
      <c r="J76" s="104"/>
      <c r="K76" s="80">
        <v>42614</v>
      </c>
      <c r="L76" s="80">
        <v>42767</v>
      </c>
      <c r="M76" s="190"/>
      <c r="N76" s="190"/>
      <c r="O76" s="151"/>
      <c r="P76" s="151"/>
      <c r="Q76" s="3"/>
      <c r="R76" s="7"/>
      <c r="S76" s="126"/>
      <c r="T76" s="67"/>
      <c r="U76" s="12"/>
    </row>
    <row r="77" spans="1:21" x14ac:dyDescent="0.25">
      <c r="A77" s="50"/>
      <c r="B77" s="13">
        <v>10016</v>
      </c>
      <c r="C77" s="12" t="s">
        <v>204</v>
      </c>
      <c r="D77" s="28" t="s">
        <v>85</v>
      </c>
      <c r="E77" s="127"/>
      <c r="F77" s="12" t="s">
        <v>272</v>
      </c>
      <c r="G77" s="12" t="s">
        <v>314</v>
      </c>
      <c r="H77" s="12">
        <v>632</v>
      </c>
      <c r="I77" s="80"/>
      <c r="J77" s="104"/>
      <c r="K77" s="80"/>
      <c r="L77" s="80"/>
      <c r="M77" s="191"/>
      <c r="N77" s="191"/>
      <c r="O77" s="152"/>
      <c r="P77" s="152"/>
      <c r="Q77" s="3"/>
      <c r="R77" s="7"/>
      <c r="S77" s="126"/>
      <c r="T77" s="67"/>
      <c r="U77" s="12"/>
    </row>
    <row r="78" spans="1:21" x14ac:dyDescent="0.25">
      <c r="A78" s="12"/>
      <c r="B78" s="16" t="s">
        <v>200</v>
      </c>
      <c r="C78" s="12"/>
      <c r="D78" s="19"/>
      <c r="E78" s="12"/>
      <c r="F78" s="12"/>
      <c r="G78" s="12"/>
      <c r="H78" s="12"/>
      <c r="I78" s="17"/>
      <c r="J78" s="13"/>
      <c r="K78" s="17"/>
      <c r="L78" s="17"/>
      <c r="M78" s="64"/>
      <c r="N78" s="35"/>
      <c r="O78" s="42"/>
      <c r="P78" s="42"/>
      <c r="Q78" s="3"/>
      <c r="R78" s="3"/>
      <c r="S78" s="127"/>
      <c r="T78" s="12"/>
      <c r="U78" s="12"/>
    </row>
    <row r="79" spans="1:21" x14ac:dyDescent="0.25">
      <c r="A79" s="12">
        <v>4542101</v>
      </c>
      <c r="B79" s="13">
        <v>10010</v>
      </c>
      <c r="C79" s="12" t="s">
        <v>159</v>
      </c>
      <c r="D79" s="27" t="s">
        <v>7</v>
      </c>
      <c r="E79" s="12"/>
      <c r="F79" s="19" t="s">
        <v>43</v>
      </c>
      <c r="G79" s="12" t="s">
        <v>18</v>
      </c>
      <c r="H79" s="12">
        <f>166*3</f>
        <v>498</v>
      </c>
      <c r="I79" s="17">
        <v>41730</v>
      </c>
      <c r="J79" s="17">
        <v>41974</v>
      </c>
      <c r="K79" s="17">
        <v>41974</v>
      </c>
      <c r="L79" s="17" t="s">
        <v>273</v>
      </c>
      <c r="M79" s="64">
        <v>2.85</v>
      </c>
      <c r="N79" s="35">
        <v>2.85</v>
      </c>
      <c r="O79" s="42">
        <f>2850000/H79</f>
        <v>5722.8915662650606</v>
      </c>
      <c r="P79" s="42">
        <v>0</v>
      </c>
      <c r="Q79" s="5"/>
      <c r="R79" s="7"/>
      <c r="S79" s="50" t="s">
        <v>274</v>
      </c>
      <c r="T79" s="12"/>
      <c r="U79" s="12"/>
    </row>
    <row r="80" spans="1:21" x14ac:dyDescent="0.25">
      <c r="A80" s="12">
        <v>4541407</v>
      </c>
      <c r="B80" s="13">
        <v>15004</v>
      </c>
      <c r="C80" s="12" t="s">
        <v>72</v>
      </c>
      <c r="D80" s="27" t="s">
        <v>7</v>
      </c>
      <c r="E80" s="19" t="s">
        <v>80</v>
      </c>
      <c r="F80" s="19" t="s">
        <v>43</v>
      </c>
      <c r="G80" s="12" t="s">
        <v>181</v>
      </c>
      <c r="H80" s="12">
        <v>381</v>
      </c>
      <c r="I80" s="13" t="s">
        <v>115</v>
      </c>
      <c r="J80" s="13" t="s">
        <v>116</v>
      </c>
      <c r="K80" s="17">
        <v>41974</v>
      </c>
      <c r="L80" s="17">
        <v>41974</v>
      </c>
      <c r="M80" s="64">
        <v>1.5</v>
      </c>
      <c r="N80" s="35">
        <v>1.5</v>
      </c>
      <c r="O80" s="42">
        <f>1500000*0.8/H80</f>
        <v>3149.6062992125985</v>
      </c>
      <c r="P80" s="42">
        <v>0</v>
      </c>
      <c r="Q80" s="3"/>
      <c r="R80" s="7"/>
      <c r="S80" s="50" t="s">
        <v>180</v>
      </c>
      <c r="T80" s="12"/>
      <c r="U80" s="12"/>
    </row>
    <row r="81" spans="1:27" x14ac:dyDescent="0.25">
      <c r="A81" s="109"/>
      <c r="B81" s="108">
        <v>21028</v>
      </c>
      <c r="C81" s="113" t="s">
        <v>219</v>
      </c>
      <c r="D81" s="109" t="s">
        <v>170</v>
      </c>
      <c r="E81" s="109"/>
      <c r="F81" s="12" t="s">
        <v>169</v>
      </c>
      <c r="G81" s="109"/>
      <c r="H81" s="164"/>
      <c r="I81" s="76">
        <v>2015</v>
      </c>
      <c r="J81" s="76"/>
      <c r="K81" s="76">
        <v>2016</v>
      </c>
      <c r="L81" s="110"/>
      <c r="M81" s="111">
        <v>15</v>
      </c>
      <c r="N81" s="116">
        <v>15</v>
      </c>
      <c r="O81" s="109"/>
      <c r="P81" s="76">
        <v>0</v>
      </c>
      <c r="Q81" s="74"/>
      <c r="R81" s="3"/>
      <c r="S81" s="12"/>
      <c r="T81" s="67"/>
      <c r="U81" s="12"/>
    </row>
    <row r="82" spans="1:27" x14ac:dyDescent="0.25">
      <c r="A82" s="12">
        <v>4707530</v>
      </c>
      <c r="B82" s="13">
        <v>26007</v>
      </c>
      <c r="C82" s="12" t="s">
        <v>40</v>
      </c>
      <c r="D82" s="12" t="s">
        <v>170</v>
      </c>
      <c r="E82" s="12"/>
      <c r="F82" s="12" t="s">
        <v>43</v>
      </c>
      <c r="G82" s="12"/>
      <c r="H82" s="12"/>
      <c r="I82" s="13">
        <v>2015</v>
      </c>
      <c r="J82" s="13"/>
      <c r="K82" s="13">
        <v>2015</v>
      </c>
      <c r="L82" s="12">
        <v>2015</v>
      </c>
      <c r="M82" s="64">
        <v>15</v>
      </c>
      <c r="N82" s="35">
        <v>15</v>
      </c>
      <c r="O82" s="42"/>
      <c r="P82" s="42">
        <v>0</v>
      </c>
      <c r="Q82" s="3"/>
      <c r="R82" s="3"/>
      <c r="S82" s="12">
        <v>8</v>
      </c>
      <c r="T82" s="67"/>
      <c r="U82" s="12"/>
    </row>
    <row r="83" spans="1:27" ht="15" customHeight="1" x14ac:dyDescent="0.25">
      <c r="A83" s="12">
        <v>4707531</v>
      </c>
      <c r="B83" s="13">
        <v>26008</v>
      </c>
      <c r="C83" s="12" t="s">
        <v>41</v>
      </c>
      <c r="D83" s="148" t="s">
        <v>239</v>
      </c>
      <c r="E83" s="12"/>
      <c r="F83" s="12" t="s">
        <v>43</v>
      </c>
      <c r="G83" s="12" t="s">
        <v>258</v>
      </c>
      <c r="H83" s="114"/>
      <c r="I83" s="13">
        <v>2014</v>
      </c>
      <c r="J83" s="13"/>
      <c r="K83" s="13">
        <v>2015</v>
      </c>
      <c r="L83" s="18">
        <v>42339</v>
      </c>
      <c r="M83" s="64">
        <v>20</v>
      </c>
      <c r="N83" s="13">
        <v>20</v>
      </c>
      <c r="O83" s="42"/>
      <c r="P83" s="42">
        <v>0</v>
      </c>
      <c r="Q83" s="3"/>
      <c r="R83" s="3"/>
      <c r="S83" s="12"/>
      <c r="T83" s="12"/>
      <c r="U83" s="12"/>
    </row>
    <row r="84" spans="1:27" ht="15" customHeight="1" x14ac:dyDescent="0.25">
      <c r="A84" s="59"/>
      <c r="B84" s="86">
        <v>26012</v>
      </c>
      <c r="C84" s="12" t="s">
        <v>217</v>
      </c>
      <c r="D84" s="12" t="s">
        <v>170</v>
      </c>
      <c r="E84" s="12"/>
      <c r="F84" s="12" t="s">
        <v>169</v>
      </c>
      <c r="G84" s="61"/>
      <c r="H84" s="114"/>
      <c r="I84" s="13">
        <v>2015</v>
      </c>
      <c r="J84" s="13"/>
      <c r="K84" s="13">
        <v>2015</v>
      </c>
      <c r="L84" s="75"/>
      <c r="M84" s="76">
        <v>4.8</v>
      </c>
      <c r="N84" s="76">
        <v>4.8</v>
      </c>
      <c r="O84" s="61"/>
      <c r="P84" s="76">
        <v>0</v>
      </c>
      <c r="Q84" s="73"/>
      <c r="R84" s="73"/>
      <c r="S84" s="12"/>
      <c r="T84" s="61"/>
      <c r="U84" s="61"/>
      <c r="V84" s="54"/>
      <c r="W84" s="54"/>
      <c r="X84" s="54"/>
      <c r="Y84" s="54"/>
      <c r="Z84" s="54"/>
      <c r="AA84" s="54"/>
    </row>
    <row r="85" spans="1:27" ht="15" customHeight="1" x14ac:dyDescent="0.25">
      <c r="A85" s="59"/>
      <c r="B85" s="86">
        <v>26013</v>
      </c>
      <c r="C85" s="12" t="s">
        <v>240</v>
      </c>
      <c r="D85" s="148" t="s">
        <v>239</v>
      </c>
      <c r="E85" s="12"/>
      <c r="F85" s="12" t="s">
        <v>153</v>
      </c>
      <c r="G85" s="61"/>
      <c r="H85" s="67"/>
      <c r="I85" s="13">
        <v>2015</v>
      </c>
      <c r="J85" s="13"/>
      <c r="K85" s="13">
        <v>2016</v>
      </c>
      <c r="L85" s="173">
        <v>42339</v>
      </c>
      <c r="M85" s="76">
        <v>15</v>
      </c>
      <c r="N85" s="76">
        <v>15</v>
      </c>
      <c r="O85" s="61"/>
      <c r="P85" s="76">
        <v>0</v>
      </c>
      <c r="Q85" s="73"/>
      <c r="R85" s="73"/>
      <c r="S85" s="12"/>
      <c r="T85" s="61"/>
      <c r="U85" s="61"/>
      <c r="V85" s="54"/>
      <c r="W85" s="54"/>
      <c r="X85" s="54"/>
      <c r="Y85" s="54"/>
      <c r="Z85" s="54"/>
      <c r="AA85" s="54"/>
    </row>
    <row r="86" spans="1:27" ht="15" customHeight="1" x14ac:dyDescent="0.25">
      <c r="A86" s="59"/>
      <c r="B86" s="86">
        <v>30023</v>
      </c>
      <c r="C86" s="12" t="s">
        <v>245</v>
      </c>
      <c r="D86" s="12" t="s">
        <v>170</v>
      </c>
      <c r="E86" s="12"/>
      <c r="F86" s="12" t="s">
        <v>169</v>
      </c>
      <c r="G86" s="61"/>
      <c r="H86" s="67"/>
      <c r="I86" s="13">
        <v>2017</v>
      </c>
      <c r="J86" s="13"/>
      <c r="K86" s="13">
        <v>2018</v>
      </c>
      <c r="L86" s="75"/>
      <c r="M86" s="76">
        <v>19</v>
      </c>
      <c r="N86" s="76">
        <v>19</v>
      </c>
      <c r="O86" s="61"/>
      <c r="P86" s="76">
        <v>0</v>
      </c>
      <c r="Q86" s="73"/>
      <c r="R86" s="73"/>
      <c r="S86" s="12"/>
      <c r="T86" s="61"/>
      <c r="U86" s="61"/>
      <c r="V86" s="54"/>
      <c r="W86" s="54"/>
      <c r="X86" s="54"/>
      <c r="Y86" s="54"/>
      <c r="Z86" s="54"/>
      <c r="AA86" s="54"/>
    </row>
    <row r="87" spans="1:27" ht="15" customHeight="1" x14ac:dyDescent="0.25">
      <c r="A87" s="109"/>
      <c r="B87" s="123">
        <v>30024</v>
      </c>
      <c r="C87" s="113" t="s">
        <v>218</v>
      </c>
      <c r="D87" s="145" t="s">
        <v>293</v>
      </c>
      <c r="E87" s="109"/>
      <c r="F87" s="12" t="s">
        <v>169</v>
      </c>
      <c r="G87" s="109"/>
      <c r="H87" s="129"/>
      <c r="I87" s="76">
        <v>2015</v>
      </c>
      <c r="J87" s="76"/>
      <c r="K87" s="76">
        <v>2016</v>
      </c>
      <c r="L87" s="110"/>
      <c r="M87" s="111">
        <v>4</v>
      </c>
      <c r="N87" s="76">
        <v>4</v>
      </c>
      <c r="O87" s="109"/>
      <c r="P87" s="76">
        <v>0</v>
      </c>
      <c r="Q87" s="74"/>
      <c r="R87" s="3"/>
      <c r="S87" s="61" t="s">
        <v>295</v>
      </c>
      <c r="T87" s="12"/>
      <c r="U87" s="12"/>
    </row>
    <row r="88" spans="1:27" ht="15" customHeight="1" x14ac:dyDescent="0.25">
      <c r="A88" s="59">
        <v>4009199</v>
      </c>
      <c r="B88" s="86">
        <v>40001</v>
      </c>
      <c r="C88" s="12" t="s">
        <v>127</v>
      </c>
      <c r="D88" s="148" t="s">
        <v>239</v>
      </c>
      <c r="E88" s="12"/>
      <c r="F88" s="12" t="s">
        <v>169</v>
      </c>
      <c r="G88" s="12"/>
      <c r="H88" s="115"/>
      <c r="I88" s="13"/>
      <c r="J88" s="13"/>
      <c r="K88" s="13"/>
      <c r="L88" s="75"/>
      <c r="M88" s="76" t="s">
        <v>214</v>
      </c>
      <c r="N88" s="76" t="s">
        <v>214</v>
      </c>
      <c r="O88" s="61"/>
      <c r="P88" s="13">
        <v>0</v>
      </c>
      <c r="Q88" s="3"/>
      <c r="R88" s="5"/>
      <c r="S88" s="12" t="s">
        <v>320</v>
      </c>
      <c r="T88" s="12"/>
      <c r="U88" s="12"/>
    </row>
    <row r="89" spans="1:27" ht="15" customHeight="1" x14ac:dyDescent="0.25">
      <c r="A89" s="59">
        <v>4009109</v>
      </c>
      <c r="B89" s="86">
        <v>40002</v>
      </c>
      <c r="C89" s="12" t="s">
        <v>128</v>
      </c>
      <c r="D89" s="148" t="s">
        <v>239</v>
      </c>
      <c r="E89" s="12"/>
      <c r="F89" s="12" t="s">
        <v>43</v>
      </c>
      <c r="G89" s="12"/>
      <c r="H89" s="67"/>
      <c r="I89" s="13"/>
      <c r="J89" s="13"/>
      <c r="K89" s="13">
        <v>2017</v>
      </c>
      <c r="L89" s="75">
        <v>2018</v>
      </c>
      <c r="M89" s="76" t="s">
        <v>233</v>
      </c>
      <c r="N89" s="76" t="s">
        <v>233</v>
      </c>
      <c r="O89" s="61"/>
      <c r="P89" s="13">
        <v>0</v>
      </c>
      <c r="Q89" s="3"/>
      <c r="R89" s="6"/>
      <c r="S89" s="12"/>
      <c r="T89" s="12"/>
      <c r="U89" s="12"/>
    </row>
    <row r="90" spans="1:27" s="54" customFormat="1" ht="15" customHeight="1" x14ac:dyDescent="0.25">
      <c r="A90" s="60">
        <v>4009116</v>
      </c>
      <c r="B90" s="86">
        <v>40003</v>
      </c>
      <c r="C90" s="12" t="s">
        <v>129</v>
      </c>
      <c r="D90" s="148" t="s">
        <v>239</v>
      </c>
      <c r="E90" s="12"/>
      <c r="F90" s="12" t="s">
        <v>169</v>
      </c>
      <c r="G90" s="12"/>
      <c r="H90" s="67"/>
      <c r="I90" s="13">
        <v>2015</v>
      </c>
      <c r="J90" s="13"/>
      <c r="K90" s="13">
        <v>2016</v>
      </c>
      <c r="L90" s="75">
        <v>2016</v>
      </c>
      <c r="M90" s="76">
        <v>4</v>
      </c>
      <c r="N90" s="76">
        <v>4</v>
      </c>
      <c r="O90" s="61"/>
      <c r="P90" s="13">
        <v>0</v>
      </c>
      <c r="Q90" s="6"/>
      <c r="R90" s="3"/>
      <c r="S90" s="12"/>
      <c r="T90" s="12"/>
      <c r="U90" s="12"/>
      <c r="V90"/>
      <c r="W90"/>
      <c r="X90"/>
      <c r="Y90"/>
      <c r="Z90"/>
      <c r="AA90"/>
    </row>
    <row r="91" spans="1:27" s="54" customFormat="1" ht="15" customHeight="1" x14ac:dyDescent="0.25">
      <c r="A91" s="59"/>
      <c r="B91" s="86">
        <v>40005</v>
      </c>
      <c r="C91" s="12" t="s">
        <v>225</v>
      </c>
      <c r="D91" s="148" t="s">
        <v>239</v>
      </c>
      <c r="E91" s="12"/>
      <c r="F91" s="12" t="s">
        <v>169</v>
      </c>
      <c r="G91" s="61"/>
      <c r="H91" s="67"/>
      <c r="I91" s="13">
        <v>2015</v>
      </c>
      <c r="J91" s="13"/>
      <c r="K91" s="13">
        <v>2018</v>
      </c>
      <c r="L91" s="75">
        <v>2018</v>
      </c>
      <c r="M91" s="76">
        <v>40</v>
      </c>
      <c r="N91" s="76">
        <v>40</v>
      </c>
      <c r="O91" s="61"/>
      <c r="P91" s="76">
        <v>0</v>
      </c>
      <c r="Q91" s="73"/>
      <c r="R91" s="73"/>
      <c r="S91" s="12" t="s">
        <v>298</v>
      </c>
      <c r="T91" s="61"/>
      <c r="U91" s="61"/>
    </row>
    <row r="92" spans="1:27" s="54" customFormat="1" ht="15" customHeight="1" x14ac:dyDescent="0.25">
      <c r="A92" s="59">
        <v>4707508</v>
      </c>
      <c r="B92" s="86">
        <v>41002</v>
      </c>
      <c r="C92" s="12" t="s">
        <v>131</v>
      </c>
      <c r="D92" s="148" t="s">
        <v>246</v>
      </c>
      <c r="E92" s="12"/>
      <c r="F92" s="12" t="s">
        <v>169</v>
      </c>
      <c r="G92" s="61"/>
      <c r="H92" s="78"/>
      <c r="I92" s="13"/>
      <c r="J92" s="13"/>
      <c r="K92" s="13">
        <v>2018</v>
      </c>
      <c r="L92" s="75">
        <v>2018</v>
      </c>
      <c r="M92" s="76" t="s">
        <v>215</v>
      </c>
      <c r="N92" s="76" t="s">
        <v>215</v>
      </c>
      <c r="O92" s="61"/>
      <c r="P92" s="76">
        <v>0</v>
      </c>
      <c r="Q92" s="73"/>
      <c r="R92" s="73"/>
      <c r="S92" s="61" t="s">
        <v>299</v>
      </c>
      <c r="T92" s="61"/>
      <c r="U92" s="61"/>
    </row>
    <row r="93" spans="1:27" s="54" customFormat="1" ht="15" customHeight="1" x14ac:dyDescent="0.25">
      <c r="A93" s="59">
        <v>4707509</v>
      </c>
      <c r="B93" s="86">
        <v>41003</v>
      </c>
      <c r="C93" s="12" t="s">
        <v>132</v>
      </c>
      <c r="D93" s="33" t="s">
        <v>108</v>
      </c>
      <c r="E93" s="12"/>
      <c r="F93" s="12" t="s">
        <v>169</v>
      </c>
      <c r="G93" s="61"/>
      <c r="H93" s="78"/>
      <c r="I93" s="13">
        <v>2015</v>
      </c>
      <c r="J93" s="13"/>
      <c r="K93" s="13"/>
      <c r="L93" s="75"/>
      <c r="M93" s="76" t="s">
        <v>227</v>
      </c>
      <c r="N93" s="76"/>
      <c r="O93" s="61"/>
      <c r="P93" s="76">
        <v>0</v>
      </c>
      <c r="Q93" s="72"/>
      <c r="R93" s="73"/>
      <c r="S93" s="61"/>
      <c r="T93" s="61"/>
      <c r="U93" s="61"/>
    </row>
    <row r="94" spans="1:27" s="54" customFormat="1" ht="15" customHeight="1" x14ac:dyDescent="0.25">
      <c r="A94" s="59">
        <v>4707512</v>
      </c>
      <c r="B94" s="86">
        <v>41004</v>
      </c>
      <c r="C94" s="12" t="s">
        <v>133</v>
      </c>
      <c r="D94" s="148" t="s">
        <v>239</v>
      </c>
      <c r="E94" s="12"/>
      <c r="F94" s="12" t="s">
        <v>169</v>
      </c>
      <c r="G94" s="61"/>
      <c r="H94" s="67"/>
      <c r="I94" s="13"/>
      <c r="J94" s="13"/>
      <c r="K94" s="13" t="s">
        <v>171</v>
      </c>
      <c r="L94" s="75"/>
      <c r="M94" s="76" t="s">
        <v>216</v>
      </c>
      <c r="N94" s="76" t="s">
        <v>216</v>
      </c>
      <c r="O94" s="61"/>
      <c r="P94" s="76">
        <v>0</v>
      </c>
      <c r="Q94" s="73"/>
      <c r="R94" s="73"/>
      <c r="S94" s="12"/>
      <c r="T94" s="61"/>
      <c r="U94" s="61"/>
    </row>
    <row r="95" spans="1:27" s="54" customFormat="1" ht="15" customHeight="1" x14ac:dyDescent="0.25">
      <c r="A95" s="60">
        <v>4009121</v>
      </c>
      <c r="B95" s="86">
        <v>41007</v>
      </c>
      <c r="C95" s="12" t="s">
        <v>134</v>
      </c>
      <c r="D95" s="148" t="s">
        <v>239</v>
      </c>
      <c r="E95" s="12"/>
      <c r="F95" s="12" t="s">
        <v>153</v>
      </c>
      <c r="G95" s="61"/>
      <c r="H95" s="67"/>
      <c r="I95" s="13"/>
      <c r="J95" s="13">
        <v>2015</v>
      </c>
      <c r="K95" s="13">
        <v>2015</v>
      </c>
      <c r="L95" s="75">
        <v>2015</v>
      </c>
      <c r="M95" s="76">
        <v>5</v>
      </c>
      <c r="N95" s="76">
        <v>5</v>
      </c>
      <c r="O95" s="61"/>
      <c r="P95" s="84">
        <v>0</v>
      </c>
      <c r="Q95" s="73"/>
      <c r="R95" s="73"/>
      <c r="S95" s="61"/>
      <c r="T95" s="61"/>
      <c r="U95" s="61"/>
    </row>
    <row r="96" spans="1:27" s="54" customFormat="1" ht="15" customHeight="1" x14ac:dyDescent="0.25">
      <c r="A96" s="59">
        <v>4707516</v>
      </c>
      <c r="B96" s="86">
        <v>41008</v>
      </c>
      <c r="C96" s="12" t="s">
        <v>135</v>
      </c>
      <c r="D96" s="12" t="s">
        <v>160</v>
      </c>
      <c r="E96" s="12"/>
      <c r="F96" s="12" t="s">
        <v>169</v>
      </c>
      <c r="G96" s="61"/>
      <c r="H96" s="44"/>
      <c r="I96" s="13"/>
      <c r="J96" s="13"/>
      <c r="K96" s="13">
        <v>2017</v>
      </c>
      <c r="L96" s="75">
        <v>2017</v>
      </c>
      <c r="M96" s="76">
        <v>10</v>
      </c>
      <c r="N96" s="76">
        <v>10</v>
      </c>
      <c r="O96" s="61"/>
      <c r="P96" s="84">
        <v>0</v>
      </c>
      <c r="Q96" s="73"/>
      <c r="R96" s="73"/>
      <c r="S96" s="61"/>
      <c r="T96" s="61"/>
      <c r="U96" s="61"/>
    </row>
    <row r="97" spans="1:27" s="54" customFormat="1" ht="15" customHeight="1" x14ac:dyDescent="0.25">
      <c r="A97" s="60"/>
      <c r="B97" s="86">
        <v>41014</v>
      </c>
      <c r="C97" s="19" t="s">
        <v>226</v>
      </c>
      <c r="D97" s="148" t="s">
        <v>239</v>
      </c>
      <c r="E97" s="12"/>
      <c r="F97" s="12" t="s">
        <v>43</v>
      </c>
      <c r="G97" s="12"/>
      <c r="H97" s="67"/>
      <c r="I97" s="13"/>
      <c r="J97" s="13"/>
      <c r="K97" s="17"/>
      <c r="L97" s="79"/>
      <c r="M97" s="76" t="s">
        <v>188</v>
      </c>
      <c r="N97" s="76"/>
      <c r="O97" s="13"/>
      <c r="P97" s="13">
        <v>0</v>
      </c>
      <c r="Q97" s="74"/>
      <c r="R97" s="5"/>
      <c r="S97" s="12"/>
      <c r="T97" s="12"/>
      <c r="U97" s="12"/>
      <c r="V97"/>
      <c r="W97"/>
      <c r="X97"/>
      <c r="Y97"/>
      <c r="Z97"/>
      <c r="AA97"/>
    </row>
    <row r="98" spans="1:27" s="54" customFormat="1" ht="15" customHeight="1" x14ac:dyDescent="0.25">
      <c r="A98" s="109"/>
      <c r="B98" s="108">
        <v>41018</v>
      </c>
      <c r="C98" s="113" t="s">
        <v>220</v>
      </c>
      <c r="D98" s="147" t="s">
        <v>149</v>
      </c>
      <c r="E98" s="109"/>
      <c r="F98" s="12" t="s">
        <v>169</v>
      </c>
      <c r="G98" s="109" t="s">
        <v>308</v>
      </c>
      <c r="H98" s="164"/>
      <c r="I98" s="76">
        <v>2015</v>
      </c>
      <c r="J98" s="76"/>
      <c r="K98" s="76">
        <v>2015</v>
      </c>
      <c r="L98" s="188">
        <v>2016</v>
      </c>
      <c r="M98" s="111">
        <v>3.5</v>
      </c>
      <c r="N98" s="76">
        <v>4</v>
      </c>
      <c r="O98" s="109"/>
      <c r="P98" s="76">
        <v>0</v>
      </c>
      <c r="Q98" s="41"/>
      <c r="R98" s="3"/>
      <c r="S98" s="12" t="s">
        <v>309</v>
      </c>
      <c r="T98" s="12"/>
      <c r="U98" s="12"/>
      <c r="V98"/>
      <c r="W98"/>
      <c r="X98"/>
      <c r="Y98"/>
      <c r="Z98"/>
      <c r="AA98"/>
    </row>
    <row r="99" spans="1:27" s="54" customFormat="1" ht="15" customHeight="1" x14ac:dyDescent="0.25">
      <c r="A99" s="109"/>
      <c r="B99" s="108">
        <v>41020</v>
      </c>
      <c r="C99" s="113" t="s">
        <v>221</v>
      </c>
      <c r="D99" s="147" t="s">
        <v>149</v>
      </c>
      <c r="E99" s="109"/>
      <c r="F99" s="12" t="s">
        <v>169</v>
      </c>
      <c r="G99" s="109"/>
      <c r="H99" s="164"/>
      <c r="I99" s="76">
        <v>2016</v>
      </c>
      <c r="J99" s="76"/>
      <c r="K99" s="76">
        <v>2016</v>
      </c>
      <c r="L99" s="110"/>
      <c r="M99" s="111">
        <v>2</v>
      </c>
      <c r="N99" s="76">
        <v>2</v>
      </c>
      <c r="O99" s="109"/>
      <c r="P99" s="76">
        <v>0</v>
      </c>
      <c r="Q99" s="74"/>
      <c r="R99" s="3"/>
      <c r="S99" s="12"/>
      <c r="T99" s="12"/>
      <c r="U99" s="12"/>
      <c r="V99"/>
      <c r="W99"/>
      <c r="X99"/>
      <c r="Y99"/>
      <c r="Z99"/>
      <c r="AA99"/>
    </row>
    <row r="100" spans="1:27" s="54" customFormat="1" ht="15" customHeight="1" x14ac:dyDescent="0.25">
      <c r="A100" s="109"/>
      <c r="B100" s="108">
        <v>41021</v>
      </c>
      <c r="C100" s="113" t="s">
        <v>222</v>
      </c>
      <c r="D100" s="147" t="s">
        <v>149</v>
      </c>
      <c r="E100" s="109"/>
      <c r="F100" s="12" t="s">
        <v>169</v>
      </c>
      <c r="G100" s="109"/>
      <c r="H100" s="129"/>
      <c r="I100" s="76">
        <v>2017</v>
      </c>
      <c r="J100" s="76"/>
      <c r="K100" s="76">
        <v>2017</v>
      </c>
      <c r="L100" s="110"/>
      <c r="M100" s="111">
        <v>3.5</v>
      </c>
      <c r="N100" s="76">
        <v>4</v>
      </c>
      <c r="O100" s="109"/>
      <c r="P100" s="76">
        <v>0</v>
      </c>
      <c r="Q100" s="74"/>
      <c r="R100" s="3"/>
      <c r="S100" s="12"/>
      <c r="T100" s="12"/>
      <c r="U100" s="12"/>
      <c r="V100"/>
      <c r="W100"/>
      <c r="X100"/>
      <c r="Y100"/>
      <c r="Z100"/>
      <c r="AA100"/>
    </row>
    <row r="101" spans="1:27" s="54" customFormat="1" ht="15" customHeight="1" x14ac:dyDescent="0.25">
      <c r="A101" s="109"/>
      <c r="B101" s="108">
        <v>41022</v>
      </c>
      <c r="C101" s="113" t="s">
        <v>223</v>
      </c>
      <c r="D101" s="147" t="s">
        <v>149</v>
      </c>
      <c r="E101" s="109"/>
      <c r="F101" s="12" t="s">
        <v>169</v>
      </c>
      <c r="G101" s="109"/>
      <c r="H101" s="164"/>
      <c r="I101" s="76">
        <v>2018</v>
      </c>
      <c r="J101" s="76"/>
      <c r="K101" s="76">
        <v>2018</v>
      </c>
      <c r="L101" s="110"/>
      <c r="M101" s="111">
        <v>2.5</v>
      </c>
      <c r="N101" s="76">
        <v>3</v>
      </c>
      <c r="O101" s="109"/>
      <c r="P101" s="76">
        <v>0</v>
      </c>
      <c r="Q101" s="74"/>
      <c r="R101" s="3"/>
      <c r="S101" s="12"/>
      <c r="T101" s="12"/>
      <c r="U101" s="12"/>
      <c r="V101"/>
      <c r="W101"/>
      <c r="X101"/>
      <c r="Y101"/>
      <c r="Z101"/>
      <c r="AA101"/>
    </row>
    <row r="102" spans="1:27" s="54" customFormat="1" ht="15" customHeight="1" x14ac:dyDescent="0.25">
      <c r="A102" s="12"/>
      <c r="B102" s="13">
        <v>60010</v>
      </c>
      <c r="C102" s="12" t="s">
        <v>213</v>
      </c>
      <c r="D102" s="28" t="s">
        <v>85</v>
      </c>
      <c r="E102" s="12"/>
      <c r="F102" s="12" t="s">
        <v>43</v>
      </c>
      <c r="G102" s="12"/>
      <c r="H102" s="67"/>
      <c r="I102" s="13">
        <v>2018</v>
      </c>
      <c r="J102" s="13"/>
      <c r="K102" s="13"/>
      <c r="L102" s="12"/>
      <c r="M102" s="64">
        <v>70</v>
      </c>
      <c r="N102" s="13">
        <v>70</v>
      </c>
      <c r="O102" s="42"/>
      <c r="P102" s="43">
        <v>0</v>
      </c>
      <c r="Q102" s="3"/>
      <c r="R102" s="3"/>
      <c r="S102" s="12"/>
      <c r="T102" s="12"/>
      <c r="U102" s="12"/>
      <c r="V102"/>
      <c r="W102"/>
      <c r="X102"/>
      <c r="Y102"/>
      <c r="Z102"/>
      <c r="AA102"/>
    </row>
    <row r="103" spans="1:27" ht="15" customHeight="1" x14ac:dyDescent="0.25">
      <c r="A103" s="59">
        <v>4009106</v>
      </c>
      <c r="B103" s="86">
        <v>4009106</v>
      </c>
      <c r="C103" s="12" t="s">
        <v>136</v>
      </c>
      <c r="D103" s="148" t="s">
        <v>239</v>
      </c>
      <c r="E103" s="12"/>
      <c r="F103" s="12" t="s">
        <v>169</v>
      </c>
      <c r="G103" s="61"/>
      <c r="H103" s="67"/>
      <c r="I103" s="13"/>
      <c r="J103" s="13"/>
      <c r="K103" s="13">
        <v>2015</v>
      </c>
      <c r="L103" s="173">
        <v>42339</v>
      </c>
      <c r="M103" s="76">
        <v>6.5</v>
      </c>
      <c r="N103" s="76">
        <v>6.5</v>
      </c>
      <c r="O103" s="61"/>
      <c r="P103" s="84">
        <v>0</v>
      </c>
      <c r="Q103" s="73"/>
      <c r="R103" s="73"/>
      <c r="S103" s="61"/>
      <c r="T103" s="61"/>
      <c r="U103" s="61"/>
      <c r="V103" s="54"/>
      <c r="W103" s="54"/>
      <c r="X103" s="54"/>
      <c r="Y103" s="54"/>
      <c r="Z103" s="54"/>
      <c r="AA103" s="54"/>
    </row>
    <row r="104" spans="1:27" ht="15" customHeight="1" x14ac:dyDescent="0.25">
      <c r="A104" s="60">
        <v>4009108</v>
      </c>
      <c r="B104" s="86">
        <v>4009108</v>
      </c>
      <c r="C104" s="12" t="s">
        <v>146</v>
      </c>
      <c r="D104" s="148" t="s">
        <v>239</v>
      </c>
      <c r="E104" s="12"/>
      <c r="F104" s="12" t="s">
        <v>169</v>
      </c>
      <c r="G104" s="12"/>
      <c r="H104" s="165"/>
      <c r="I104" s="13"/>
      <c r="J104" s="13"/>
      <c r="K104" s="13">
        <v>2013</v>
      </c>
      <c r="L104" s="75">
        <v>2015</v>
      </c>
      <c r="M104" s="76">
        <v>6</v>
      </c>
      <c r="N104" s="76">
        <v>6</v>
      </c>
      <c r="O104" s="61"/>
      <c r="P104" s="104">
        <v>0</v>
      </c>
      <c r="Q104" s="5"/>
      <c r="R104" s="3"/>
      <c r="S104" s="12" t="s">
        <v>328</v>
      </c>
      <c r="T104" s="12"/>
      <c r="U104" s="12"/>
    </row>
    <row r="105" spans="1:27" ht="15" customHeight="1" x14ac:dyDescent="0.25">
      <c r="A105" s="59">
        <v>4009111</v>
      </c>
      <c r="B105" s="86">
        <v>4009111</v>
      </c>
      <c r="C105" s="12" t="s">
        <v>137</v>
      </c>
      <c r="D105" s="148" t="s">
        <v>239</v>
      </c>
      <c r="E105" s="12"/>
      <c r="F105" s="12" t="s">
        <v>169</v>
      </c>
      <c r="G105" s="61"/>
      <c r="H105" s="61"/>
      <c r="I105" s="13"/>
      <c r="J105" s="13"/>
      <c r="K105" s="13">
        <v>2015</v>
      </c>
      <c r="L105" s="75">
        <v>2015</v>
      </c>
      <c r="M105" s="76">
        <v>6.2</v>
      </c>
      <c r="N105" s="76">
        <v>6</v>
      </c>
      <c r="O105" s="61"/>
      <c r="P105" s="84">
        <v>0</v>
      </c>
      <c r="Q105" s="73"/>
      <c r="R105" s="73"/>
      <c r="S105" s="61"/>
      <c r="T105" s="61"/>
      <c r="U105" s="61"/>
      <c r="V105" s="54"/>
      <c r="W105" s="54"/>
      <c r="X105" s="54"/>
      <c r="Y105" s="54"/>
      <c r="Z105" s="54"/>
      <c r="AA105" s="54"/>
    </row>
    <row r="106" spans="1:27" ht="15" customHeight="1" x14ac:dyDescent="0.25">
      <c r="A106" s="59">
        <v>4009112</v>
      </c>
      <c r="B106" s="86">
        <v>4009112</v>
      </c>
      <c r="C106" s="12" t="s">
        <v>138</v>
      </c>
      <c r="D106" s="148" t="s">
        <v>239</v>
      </c>
      <c r="E106" s="12"/>
      <c r="F106" s="12" t="s">
        <v>169</v>
      </c>
      <c r="G106" s="61"/>
      <c r="H106" s="12"/>
      <c r="I106" s="13"/>
      <c r="J106" s="13"/>
      <c r="K106" s="13">
        <v>2015</v>
      </c>
      <c r="L106" s="75">
        <v>2015</v>
      </c>
      <c r="M106" s="76">
        <v>3</v>
      </c>
      <c r="N106" s="76">
        <v>3</v>
      </c>
      <c r="O106" s="61"/>
      <c r="P106" s="84">
        <v>0</v>
      </c>
      <c r="Q106" s="73"/>
      <c r="R106" s="73"/>
      <c r="S106" s="61"/>
      <c r="T106" s="61"/>
      <c r="U106" s="61"/>
      <c r="V106" s="54"/>
      <c r="W106" s="54"/>
      <c r="X106" s="54"/>
      <c r="Y106" s="54"/>
      <c r="Z106" s="54"/>
      <c r="AA106" s="54"/>
    </row>
    <row r="107" spans="1:27" ht="15" customHeight="1" x14ac:dyDescent="0.25">
      <c r="A107" s="59">
        <v>4009113</v>
      </c>
      <c r="B107" s="86">
        <v>4009113</v>
      </c>
      <c r="C107" s="12" t="s">
        <v>139</v>
      </c>
      <c r="D107" s="148" t="s">
        <v>239</v>
      </c>
      <c r="E107" s="12"/>
      <c r="F107" s="12" t="s">
        <v>169</v>
      </c>
      <c r="G107" s="61"/>
      <c r="H107" s="12"/>
      <c r="I107" s="13"/>
      <c r="J107" s="13"/>
      <c r="K107" s="13">
        <v>2016</v>
      </c>
      <c r="L107" s="75">
        <v>2016</v>
      </c>
      <c r="M107" s="76">
        <v>30</v>
      </c>
      <c r="N107" s="76">
        <v>30</v>
      </c>
      <c r="O107" s="61"/>
      <c r="P107" s="84">
        <v>0</v>
      </c>
      <c r="Q107" s="73"/>
      <c r="R107" s="73"/>
      <c r="S107" s="61"/>
      <c r="T107" s="61"/>
      <c r="U107" s="61"/>
      <c r="V107" s="54"/>
      <c r="W107" s="54"/>
      <c r="X107" s="54"/>
      <c r="Y107" s="54"/>
      <c r="Z107" s="54"/>
      <c r="AA107" s="54"/>
    </row>
    <row r="108" spans="1:27" ht="15" customHeight="1" x14ac:dyDescent="0.25">
      <c r="A108" s="59">
        <v>4009114</v>
      </c>
      <c r="B108" s="79">
        <v>4009114</v>
      </c>
      <c r="C108" s="12" t="s">
        <v>147</v>
      </c>
      <c r="D108" s="148" t="s">
        <v>239</v>
      </c>
      <c r="E108" s="12"/>
      <c r="F108" s="12" t="s">
        <v>43</v>
      </c>
      <c r="G108" s="12"/>
      <c r="H108" s="165"/>
      <c r="I108" s="13"/>
      <c r="J108" s="13"/>
      <c r="K108" s="13">
        <v>2013</v>
      </c>
      <c r="L108" s="75" t="s">
        <v>235</v>
      </c>
      <c r="M108" s="76">
        <v>2.5</v>
      </c>
      <c r="N108" s="76">
        <v>2.5</v>
      </c>
      <c r="O108" s="61"/>
      <c r="P108" s="13">
        <v>0</v>
      </c>
      <c r="Q108" s="5"/>
      <c r="R108" s="3"/>
      <c r="S108" s="12" t="s">
        <v>257</v>
      </c>
      <c r="T108" s="12"/>
      <c r="U108" s="12"/>
    </row>
    <row r="109" spans="1:27" ht="15" customHeight="1" x14ac:dyDescent="0.25">
      <c r="A109" s="59">
        <v>4707519</v>
      </c>
      <c r="B109" s="86">
        <v>4707519</v>
      </c>
      <c r="C109" s="12" t="s">
        <v>148</v>
      </c>
      <c r="D109" s="144" t="s">
        <v>22</v>
      </c>
      <c r="E109" s="12"/>
      <c r="F109" s="12" t="s">
        <v>172</v>
      </c>
      <c r="G109" s="61"/>
      <c r="H109" s="12"/>
      <c r="I109" s="13">
        <v>2013</v>
      </c>
      <c r="J109" s="104">
        <v>2013</v>
      </c>
      <c r="K109" s="104">
        <v>2014</v>
      </c>
      <c r="L109" s="83">
        <v>2014</v>
      </c>
      <c r="M109" s="84">
        <v>5.5</v>
      </c>
      <c r="N109" s="84">
        <v>5.5</v>
      </c>
      <c r="O109" s="61"/>
      <c r="P109" s="76">
        <v>0</v>
      </c>
      <c r="Q109" s="73"/>
      <c r="R109" s="73"/>
      <c r="S109" s="12" t="s">
        <v>311</v>
      </c>
      <c r="T109" s="61"/>
      <c r="U109" s="61"/>
      <c r="V109" s="54"/>
      <c r="W109" s="54"/>
      <c r="X109" s="54"/>
      <c r="Y109" s="54"/>
      <c r="Z109" s="54"/>
      <c r="AA109" s="54"/>
    </row>
    <row r="110" spans="1:27" ht="15" customHeight="1" x14ac:dyDescent="0.25">
      <c r="A110" s="60">
        <v>4707799</v>
      </c>
      <c r="B110" s="86">
        <v>4707799</v>
      </c>
      <c r="C110" s="19" t="s">
        <v>150</v>
      </c>
      <c r="D110" s="5" t="s">
        <v>149</v>
      </c>
      <c r="E110" s="12"/>
      <c r="F110" s="12" t="s">
        <v>169</v>
      </c>
      <c r="G110" s="12" t="s">
        <v>258</v>
      </c>
      <c r="H110" s="12"/>
      <c r="I110" s="13"/>
      <c r="J110" s="13"/>
      <c r="K110" s="17">
        <v>41609</v>
      </c>
      <c r="L110" s="79">
        <v>2015</v>
      </c>
      <c r="M110" s="76">
        <v>10.25</v>
      </c>
      <c r="N110" s="76">
        <v>10.25</v>
      </c>
      <c r="O110" s="13"/>
      <c r="P110" s="13">
        <v>0</v>
      </c>
      <c r="Q110" s="41"/>
      <c r="R110" s="3"/>
      <c r="S110" s="12" t="s">
        <v>310</v>
      </c>
      <c r="T110" s="12"/>
      <c r="U110" s="12"/>
    </row>
    <row r="111" spans="1:27" ht="15" customHeight="1" x14ac:dyDescent="0.25">
      <c r="A111" s="69"/>
      <c r="B111" s="45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70"/>
      <c r="N111" s="45"/>
      <c r="O111" s="45"/>
      <c r="P111" s="45"/>
      <c r="Q111" s="45"/>
      <c r="R111" s="44"/>
      <c r="S111" s="44"/>
    </row>
    <row r="112" spans="1:27" ht="13.5" customHeight="1" x14ac:dyDescent="0.25">
      <c r="D112" s="39" t="s">
        <v>144</v>
      </c>
    </row>
    <row r="113" spans="1:27" ht="15.75" x14ac:dyDescent="0.25">
      <c r="D113" s="39" t="s">
        <v>103</v>
      </c>
    </row>
    <row r="115" spans="1:27" ht="21" x14ac:dyDescent="0.35">
      <c r="B115" s="20" t="s">
        <v>277</v>
      </c>
      <c r="C115" s="54"/>
      <c r="D115" s="54"/>
      <c r="E115" s="54"/>
      <c r="F115" s="54"/>
      <c r="G115" s="54"/>
      <c r="H115" s="54"/>
      <c r="I115" s="88"/>
      <c r="J115" s="88"/>
    </row>
    <row r="116" spans="1:27" ht="16.5" thickBot="1" x14ac:dyDescent="0.3">
      <c r="A116" s="87"/>
      <c r="B116" s="87"/>
      <c r="C116" s="96"/>
      <c r="D116" s="97"/>
      <c r="E116" s="40"/>
      <c r="F116" s="40"/>
      <c r="G116" s="40"/>
      <c r="H116" s="40"/>
      <c r="I116" s="129"/>
      <c r="J116" s="118"/>
      <c r="Q116"/>
      <c r="V116" s="1"/>
      <c r="W116" s="1"/>
      <c r="X116" s="62"/>
      <c r="Y116" s="1"/>
      <c r="Z116" s="1"/>
      <c r="AA116" s="1"/>
    </row>
    <row r="117" spans="1:27" ht="15.75" thickBot="1" x14ac:dyDescent="0.3">
      <c r="A117" s="87"/>
      <c r="B117" s="21" t="s">
        <v>0</v>
      </c>
      <c r="C117" s="22" t="s">
        <v>1</v>
      </c>
      <c r="D117" s="22" t="s">
        <v>2</v>
      </c>
      <c r="E117" s="92" t="s">
        <v>300</v>
      </c>
      <c r="F117" s="92" t="s">
        <v>98</v>
      </c>
      <c r="G117" s="92" t="s">
        <v>241</v>
      </c>
      <c r="H117" s="117" t="s">
        <v>97</v>
      </c>
      <c r="I117" s="117" t="s">
        <v>86</v>
      </c>
      <c r="J117" s="117" t="s">
        <v>281</v>
      </c>
      <c r="K117" s="117" t="s">
        <v>276</v>
      </c>
      <c r="L117" s="62"/>
      <c r="M117" s="1"/>
      <c r="P117"/>
      <c r="Q117"/>
      <c r="U117" s="1"/>
      <c r="V117" s="1"/>
      <c r="W117" s="62"/>
      <c r="X117" s="1"/>
      <c r="Y117" s="1"/>
      <c r="Z117" s="1"/>
    </row>
    <row r="118" spans="1:27" ht="15.75" thickBot="1" x14ac:dyDescent="0.3">
      <c r="A118" s="8" t="s">
        <v>0</v>
      </c>
      <c r="B118" s="91" t="s">
        <v>76</v>
      </c>
      <c r="C118" s="91"/>
      <c r="D118" s="179" t="s">
        <v>16</v>
      </c>
      <c r="E118" s="180"/>
      <c r="F118" s="180" t="s">
        <v>283</v>
      </c>
      <c r="G118" s="181" t="s">
        <v>99</v>
      </c>
      <c r="H118" s="182" t="s">
        <v>94</v>
      </c>
      <c r="I118" s="183" t="s">
        <v>87</v>
      </c>
      <c r="J118" s="183"/>
      <c r="K118" s="183" t="s">
        <v>275</v>
      </c>
      <c r="L118" s="62"/>
      <c r="M118" s="1"/>
      <c r="P118"/>
      <c r="Q118"/>
      <c r="U118" s="1"/>
      <c r="V118" s="1"/>
      <c r="W118" s="62"/>
      <c r="X118" s="1"/>
      <c r="Y118" s="1"/>
      <c r="Z118" s="1"/>
    </row>
    <row r="119" spans="1:27" ht="16.5" thickBot="1" x14ac:dyDescent="0.3">
      <c r="A119" s="90" t="s">
        <v>77</v>
      </c>
      <c r="B119" s="175">
        <v>4332499</v>
      </c>
      <c r="C119" s="155" t="s">
        <v>117</v>
      </c>
      <c r="D119" s="95" t="s">
        <v>88</v>
      </c>
      <c r="E119" s="25">
        <v>49900000</v>
      </c>
      <c r="F119" s="25">
        <v>44038610</v>
      </c>
      <c r="G119" s="184">
        <f>E119-F119</f>
        <v>5861390</v>
      </c>
      <c r="H119" s="76" t="s">
        <v>278</v>
      </c>
      <c r="I119" s="84"/>
      <c r="J119" s="185" t="s">
        <v>162</v>
      </c>
      <c r="K119" s="185"/>
      <c r="L119" s="62"/>
      <c r="M119" s="1"/>
      <c r="P119"/>
      <c r="Q119"/>
      <c r="U119" s="1"/>
      <c r="V119" s="1"/>
      <c r="W119" s="62"/>
      <c r="X119" s="1"/>
      <c r="Y119" s="1"/>
      <c r="Z119" s="1"/>
    </row>
    <row r="120" spans="1:27" ht="15.75" x14ac:dyDescent="0.25">
      <c r="A120" s="93"/>
      <c r="B120" s="176">
        <v>4231899</v>
      </c>
      <c r="C120" s="156" t="s">
        <v>118</v>
      </c>
      <c r="D120" s="95" t="s">
        <v>90</v>
      </c>
      <c r="E120" s="25">
        <v>125735000</v>
      </c>
      <c r="F120" s="25">
        <v>111179072</v>
      </c>
      <c r="G120" s="184">
        <f t="shared" ref="G120:G129" si="0">E120-F120</f>
        <v>14555928</v>
      </c>
      <c r="H120" s="76" t="s">
        <v>176</v>
      </c>
      <c r="I120" s="84"/>
      <c r="J120" s="185" t="s">
        <v>284</v>
      </c>
      <c r="K120" s="185"/>
      <c r="L120" s="62"/>
      <c r="M120" s="1"/>
      <c r="P120"/>
      <c r="Q120"/>
      <c r="U120" s="1"/>
      <c r="V120" s="1"/>
      <c r="W120" s="62"/>
      <c r="X120" s="26"/>
      <c r="Y120" s="1"/>
      <c r="Z120" s="1"/>
    </row>
    <row r="121" spans="1:27" ht="15.75" x14ac:dyDescent="0.25">
      <c r="A121" s="61">
        <v>4413210</v>
      </c>
      <c r="B121" s="176">
        <v>4231399</v>
      </c>
      <c r="C121" s="156" t="s">
        <v>92</v>
      </c>
      <c r="D121" s="95" t="s">
        <v>91</v>
      </c>
      <c r="E121" s="25">
        <v>60500000</v>
      </c>
      <c r="F121" s="25">
        <v>53127749</v>
      </c>
      <c r="G121" s="184">
        <f t="shared" si="0"/>
        <v>7372251</v>
      </c>
      <c r="H121" s="76" t="s">
        <v>280</v>
      </c>
      <c r="I121" s="84"/>
      <c r="J121" s="186" t="s">
        <v>282</v>
      </c>
      <c r="K121" s="185"/>
      <c r="L121" s="62"/>
      <c r="M121" s="1"/>
      <c r="P121"/>
      <c r="Q121"/>
      <c r="U121" s="1"/>
      <c r="V121" s="1"/>
      <c r="W121" s="62"/>
      <c r="X121" s="1"/>
      <c r="Y121" s="1"/>
      <c r="Z121" s="1"/>
    </row>
    <row r="122" spans="1:27" ht="15.75" x14ac:dyDescent="0.25">
      <c r="A122" s="61">
        <v>4231399</v>
      </c>
      <c r="B122" s="176">
        <v>4231299</v>
      </c>
      <c r="C122" s="157" t="s">
        <v>303</v>
      </c>
      <c r="D122" s="95" t="s">
        <v>175</v>
      </c>
      <c r="E122" s="25">
        <v>140000000</v>
      </c>
      <c r="F122" s="25">
        <v>142847113</v>
      </c>
      <c r="G122" s="184">
        <f t="shared" si="0"/>
        <v>-2847113</v>
      </c>
      <c r="H122" s="76" t="s">
        <v>279</v>
      </c>
      <c r="I122" s="134"/>
      <c r="J122" s="134" t="s">
        <v>162</v>
      </c>
      <c r="K122" s="134"/>
      <c r="L122" s="62" t="s">
        <v>304</v>
      </c>
      <c r="M122" s="1"/>
      <c r="P122"/>
      <c r="Q122"/>
      <c r="U122" s="1"/>
      <c r="V122" s="1"/>
      <c r="W122" s="62"/>
      <c r="X122" s="1"/>
      <c r="Y122" s="1"/>
      <c r="Z122" s="1"/>
    </row>
    <row r="123" spans="1:27" ht="15.75" x14ac:dyDescent="0.25">
      <c r="A123" s="61">
        <v>4231299</v>
      </c>
      <c r="B123" s="176">
        <v>4413899</v>
      </c>
      <c r="C123" s="156" t="s">
        <v>89</v>
      </c>
      <c r="D123" s="95" t="s">
        <v>175</v>
      </c>
      <c r="E123" s="25">
        <v>144228000</v>
      </c>
      <c r="F123" s="25">
        <v>144499206</v>
      </c>
      <c r="G123" s="184">
        <f t="shared" si="0"/>
        <v>-271206</v>
      </c>
      <c r="H123" s="76" t="s">
        <v>177</v>
      </c>
      <c r="I123" s="134"/>
      <c r="J123" s="134" t="s">
        <v>154</v>
      </c>
      <c r="K123" s="134"/>
      <c r="L123" s="62" t="s">
        <v>179</v>
      </c>
      <c r="M123" s="1"/>
      <c r="P123"/>
      <c r="Q123"/>
      <c r="U123" s="1"/>
      <c r="V123" s="1"/>
      <c r="W123" s="62"/>
      <c r="X123" s="1"/>
      <c r="Y123" s="1"/>
      <c r="Z123" s="1"/>
    </row>
    <row r="124" spans="1:27" ht="15.75" x14ac:dyDescent="0.25">
      <c r="A124" s="61"/>
      <c r="B124" s="177">
        <v>30016</v>
      </c>
      <c r="C124" s="157" t="s">
        <v>248</v>
      </c>
      <c r="D124" s="95" t="s">
        <v>141</v>
      </c>
      <c r="E124" s="25">
        <v>1000000</v>
      </c>
      <c r="F124" s="25">
        <v>2500000</v>
      </c>
      <c r="G124" s="184">
        <f t="shared" si="0"/>
        <v>-1500000</v>
      </c>
      <c r="H124" s="76" t="s">
        <v>259</v>
      </c>
      <c r="I124" s="134"/>
      <c r="J124" s="166" t="s">
        <v>154</v>
      </c>
      <c r="K124" s="134"/>
      <c r="L124" s="62"/>
      <c r="M124" s="1"/>
      <c r="P124"/>
      <c r="Q124"/>
      <c r="U124" s="1"/>
      <c r="V124" s="1"/>
      <c r="W124" s="62"/>
      <c r="X124" s="1"/>
      <c r="Y124" s="1"/>
      <c r="Z124" s="1"/>
    </row>
    <row r="125" spans="1:27" ht="15.75" x14ac:dyDescent="0.25">
      <c r="A125" s="61"/>
      <c r="B125" s="176">
        <v>15005</v>
      </c>
      <c r="C125" s="112" t="s">
        <v>151</v>
      </c>
      <c r="D125" s="95" t="s">
        <v>306</v>
      </c>
      <c r="E125" s="25">
        <v>2700000</v>
      </c>
      <c r="F125" s="25">
        <v>1850000</v>
      </c>
      <c r="G125" s="184">
        <f t="shared" si="0"/>
        <v>850000</v>
      </c>
      <c r="H125" s="76" t="s">
        <v>174</v>
      </c>
      <c r="I125" s="134"/>
      <c r="J125" s="166">
        <v>42064</v>
      </c>
      <c r="K125" s="187" t="s">
        <v>307</v>
      </c>
      <c r="L125" s="62"/>
      <c r="M125" s="1"/>
      <c r="P125"/>
      <c r="Q125"/>
      <c r="U125" s="1"/>
      <c r="V125" s="1"/>
      <c r="W125" s="62"/>
      <c r="X125" s="1"/>
      <c r="Y125" s="1"/>
      <c r="Z125" s="1"/>
    </row>
    <row r="126" spans="1:27" x14ac:dyDescent="0.25">
      <c r="A126" s="61"/>
      <c r="B126" s="178">
        <v>30013</v>
      </c>
      <c r="C126" s="174" t="s">
        <v>125</v>
      </c>
      <c r="D126" s="94" t="s">
        <v>143</v>
      </c>
      <c r="E126" s="133">
        <v>1235000</v>
      </c>
      <c r="F126" s="25">
        <v>1137301</v>
      </c>
      <c r="G126" s="184">
        <f t="shared" si="0"/>
        <v>97699</v>
      </c>
      <c r="H126" s="109" t="s">
        <v>238</v>
      </c>
      <c r="I126" s="84"/>
      <c r="J126" s="167">
        <v>41974</v>
      </c>
      <c r="K126" s="84"/>
      <c r="L126" s="62"/>
      <c r="M126" s="1"/>
      <c r="P126"/>
      <c r="Q126"/>
      <c r="U126" s="1"/>
      <c r="V126" s="1"/>
      <c r="W126" s="62"/>
      <c r="X126" s="1"/>
      <c r="Y126" s="1"/>
      <c r="Z126" s="1"/>
    </row>
    <row r="127" spans="1:27" x14ac:dyDescent="0.25">
      <c r="A127" s="61"/>
      <c r="B127" s="177">
        <v>30014</v>
      </c>
      <c r="C127" s="19" t="s">
        <v>126</v>
      </c>
      <c r="D127" s="94" t="s">
        <v>143</v>
      </c>
      <c r="E127" s="133">
        <v>1500000</v>
      </c>
      <c r="F127" s="25">
        <v>2488000</v>
      </c>
      <c r="G127" s="184">
        <f t="shared" si="0"/>
        <v>-988000</v>
      </c>
      <c r="H127" s="109"/>
      <c r="I127" s="84"/>
      <c r="J127" s="167">
        <v>41974</v>
      </c>
      <c r="K127" s="84"/>
      <c r="L127" s="62"/>
      <c r="M127" s="1"/>
      <c r="P127"/>
      <c r="Q127"/>
      <c r="U127" s="1"/>
      <c r="V127" s="1"/>
      <c r="W127" s="62"/>
      <c r="X127" s="1"/>
      <c r="Y127" s="1"/>
      <c r="Z127" s="1"/>
    </row>
    <row r="128" spans="1:27" x14ac:dyDescent="0.25">
      <c r="A128" s="61"/>
      <c r="B128" s="177">
        <v>4009107</v>
      </c>
      <c r="C128" s="19" t="s">
        <v>145</v>
      </c>
      <c r="D128" s="94" t="s">
        <v>143</v>
      </c>
      <c r="E128" s="133">
        <v>2000000</v>
      </c>
      <c r="F128" s="25">
        <v>2061000</v>
      </c>
      <c r="G128" s="184">
        <f t="shared" si="0"/>
        <v>-61000</v>
      </c>
      <c r="H128" s="109" t="s">
        <v>305</v>
      </c>
      <c r="I128" s="84"/>
      <c r="J128" s="167">
        <v>41974</v>
      </c>
      <c r="K128" s="84"/>
      <c r="L128" s="62"/>
      <c r="M128" s="1"/>
      <c r="P128"/>
      <c r="Q128"/>
      <c r="U128" s="1"/>
      <c r="V128" s="1"/>
      <c r="W128" s="62"/>
      <c r="X128" s="1"/>
      <c r="Y128" s="1"/>
      <c r="Z128" s="1"/>
    </row>
    <row r="129" spans="1:26" x14ac:dyDescent="0.25">
      <c r="A129" s="61"/>
      <c r="B129" s="177" t="s">
        <v>302</v>
      </c>
      <c r="C129" s="19" t="s">
        <v>130</v>
      </c>
      <c r="D129" s="94" t="s">
        <v>143</v>
      </c>
      <c r="E129" s="133">
        <v>7200000</v>
      </c>
      <c r="F129" s="25">
        <v>7500000</v>
      </c>
      <c r="G129" s="184">
        <f t="shared" si="0"/>
        <v>-300000</v>
      </c>
      <c r="H129" s="109"/>
      <c r="I129" s="84"/>
      <c r="J129" s="167">
        <v>41974</v>
      </c>
      <c r="K129" s="84"/>
      <c r="L129" s="62" t="s">
        <v>301</v>
      </c>
      <c r="M129" s="1"/>
      <c r="P129"/>
      <c r="Q129"/>
      <c r="U129" s="1"/>
      <c r="V129" s="1"/>
      <c r="W129" s="62"/>
      <c r="X129" s="1"/>
      <c r="Y129" s="1"/>
      <c r="Z129" s="1"/>
    </row>
    <row r="130" spans="1:26" x14ac:dyDescent="0.25">
      <c r="A130" s="61"/>
      <c r="B130" s="131"/>
      <c r="C130" s="170"/>
      <c r="D130" s="132"/>
      <c r="E130" s="171">
        <f>SUBTOTAL(9,E119:E129)</f>
        <v>535998000</v>
      </c>
      <c r="F130" s="171">
        <f>SUBTOTAL(9,F119:F129)</f>
        <v>513228051</v>
      </c>
      <c r="G130" s="171">
        <f>SUBTOTAL(9,G119:G129)</f>
        <v>22769949</v>
      </c>
      <c r="H130" s="129"/>
      <c r="I130" s="118"/>
      <c r="J130" s="172"/>
      <c r="K130" s="118"/>
      <c r="L130" s="62"/>
      <c r="M130" s="1"/>
      <c r="P130"/>
      <c r="Q130"/>
      <c r="U130" s="1"/>
      <c r="V130" s="1"/>
      <c r="W130" s="62"/>
      <c r="X130" s="1"/>
      <c r="Y130" s="1"/>
      <c r="Z130" s="1"/>
    </row>
    <row r="131" spans="1:26" x14ac:dyDescent="0.25">
      <c r="A131" s="61"/>
      <c r="B131" s="131"/>
      <c r="C131" s="170"/>
      <c r="D131" s="132"/>
      <c r="E131" s="89"/>
      <c r="F131" s="40"/>
      <c r="G131" s="171"/>
      <c r="H131" s="129"/>
      <c r="I131" s="118"/>
      <c r="J131" s="172"/>
      <c r="K131" s="118"/>
      <c r="L131" s="62"/>
      <c r="M131" s="1"/>
      <c r="P131"/>
      <c r="Q131"/>
      <c r="U131" s="1"/>
      <c r="V131" s="1"/>
      <c r="W131" s="62"/>
      <c r="X131" s="1"/>
      <c r="Y131" s="1"/>
      <c r="Z131" s="1"/>
    </row>
    <row r="132" spans="1:26" x14ac:dyDescent="0.25">
      <c r="A132" s="61"/>
      <c r="B132" s="131"/>
      <c r="C132" s="87"/>
      <c r="D132" s="132"/>
      <c r="E132" s="89"/>
      <c r="F132" s="40"/>
      <c r="G132" s="89"/>
      <c r="H132" s="129"/>
      <c r="I132" s="118"/>
      <c r="L132" s="62"/>
      <c r="M132" s="1"/>
      <c r="P132"/>
      <c r="Q132"/>
      <c r="U132" s="1"/>
      <c r="V132" s="1"/>
      <c r="W132" s="62"/>
      <c r="X132" s="1"/>
      <c r="Y132" s="1"/>
      <c r="Z132" s="1"/>
    </row>
    <row r="133" spans="1:26" x14ac:dyDescent="0.25">
      <c r="A133" s="98"/>
      <c r="B133" s="139" t="s">
        <v>242</v>
      </c>
      <c r="C133" s="130"/>
      <c r="D133" s="140"/>
      <c r="E133" s="141" t="s">
        <v>243</v>
      </c>
      <c r="F133" s="141"/>
      <c r="G133" s="141"/>
      <c r="H133" s="142" t="s">
        <v>73</v>
      </c>
      <c r="L133" s="62"/>
      <c r="M133" s="1"/>
      <c r="P133"/>
      <c r="Q133"/>
      <c r="U133" s="1"/>
      <c r="V133" s="1"/>
      <c r="W133" s="62"/>
      <c r="X133" s="1"/>
      <c r="Y133" s="1"/>
      <c r="Z133" s="1"/>
    </row>
    <row r="134" spans="1:26" ht="15.75" x14ac:dyDescent="0.25">
      <c r="A134" s="128"/>
      <c r="B134" s="137">
        <v>4413210</v>
      </c>
      <c r="C134" s="138" t="s">
        <v>104</v>
      </c>
      <c r="D134" s="143" t="s">
        <v>90</v>
      </c>
      <c r="E134" s="46">
        <v>15920000</v>
      </c>
      <c r="F134" s="46">
        <v>15881920.630000001</v>
      </c>
      <c r="G134" s="136">
        <f>E134-F134</f>
        <v>38079.36999999918</v>
      </c>
      <c r="H134" s="13" t="s">
        <v>178</v>
      </c>
      <c r="I134" s="84"/>
      <c r="J134" s="84">
        <v>2014</v>
      </c>
      <c r="K134" s="84">
        <v>2015</v>
      </c>
      <c r="M134" s="1"/>
      <c r="O134"/>
      <c r="P134"/>
      <c r="Q134"/>
      <c r="T134" s="47"/>
      <c r="U134" s="1"/>
      <c r="V134" s="62"/>
      <c r="W134" s="26"/>
      <c r="X134" s="1"/>
      <c r="Y134" s="1"/>
    </row>
    <row r="135" spans="1:26" x14ac:dyDescent="0.25">
      <c r="C135" s="23"/>
    </row>
    <row r="136" spans="1:26" x14ac:dyDescent="0.25">
      <c r="C136" s="24"/>
    </row>
    <row r="137" spans="1:26" x14ac:dyDescent="0.25">
      <c r="H137" s="1"/>
    </row>
  </sheetData>
  <autoFilter ref="A1:AA110"/>
  <sortState ref="A82:AA116">
    <sortCondition ref="B82:B116"/>
  </sortState>
  <mergeCells count="2">
    <mergeCell ref="M73:M77"/>
    <mergeCell ref="N73:N77"/>
  </mergeCell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Footer>&amp;R&amp;D&amp;Z&amp;F</oddFooter>
  </headerFooter>
  <rowBreaks count="1" manualBreakCount="1">
    <brk id="11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'Ark1'!Utskriftsområde</vt:lpstr>
      <vt:lpstr>'Ark1'!Utskriftstitler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Sterri, Torbjørn</cp:lastModifiedBy>
  <cp:lastPrinted>2015-08-13T14:17:37Z</cp:lastPrinted>
  <dcterms:created xsi:type="dcterms:W3CDTF">2014-05-11T17:40:41Z</dcterms:created>
  <dcterms:modified xsi:type="dcterms:W3CDTF">2015-08-14T08:46:58Z</dcterms:modified>
</cp:coreProperties>
</file>